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elagunas\AppData\Local\Microsoft\Windows\INetCache\Content.Outlook\Y5MESOC8\"/>
    </mc:Choice>
  </mc:AlternateContent>
  <xr:revisionPtr revIDLastSave="0" documentId="13_ncr:1_{2AFA3446-7F64-4719-A892-2A2E9A401AFB}" xr6:coauthVersionLast="47" xr6:coauthVersionMax="47" xr10:uidLastSave="{00000000-0000-0000-0000-000000000000}"/>
  <bookViews>
    <workbookView xWindow="25017" yWindow="-118" windowWidth="25370" windowHeight="13759" xr2:uid="{00000000-000D-0000-FFFF-FFFF00000000}"/>
  </bookViews>
  <sheets>
    <sheet name="Comparativo 2020-2021" sheetId="6" r:id="rId1"/>
    <sheet name="Carga Gral." sheetId="3" r:id="rId2"/>
    <sheet name="Trafico-Arribos" sheetId="4" r:id="rId3"/>
    <sheet name="TEUS" sheetId="5" r:id="rId4"/>
    <sheet name="Cruceros" sheetId="2" r:id="rId5"/>
  </sheets>
  <externalReferences>
    <externalReference r:id="rId6"/>
  </externalReferences>
  <definedNames>
    <definedName name="alto">'Carga Gral.'!$U$80</definedName>
    <definedName name="_xlnm.Print_Area" localSheetId="1">'Carga Gral.'!$P$3:$V$19</definedName>
    <definedName name="_xlnm.Print_Area" localSheetId="0">'Comparativo 2020-2021'!$A$1:$L$62</definedName>
    <definedName name="_xlnm.Print_Area" localSheetId="3">TEUS!$A$1:$O$53</definedName>
    <definedName name="_xlnm.Print_Area" localSheetId="2">'Trafico-Arribos'!$A$1:$O$73</definedName>
    <definedName name="Z_15DEB518_703B_4305_B532_81BB1D0327E1_.wvu.Cols" localSheetId="0" hidden="1">'Comparativo 2020-2021'!#REF!</definedName>
    <definedName name="Z_15DEB518_703B_4305_B532_81BB1D0327E1_.wvu.PrintArea" localSheetId="1" hidden="1">'Carga Gral.'!$P$3:$V$19</definedName>
    <definedName name="Z_15DEB518_703B_4305_B532_81BB1D0327E1_.wvu.PrintArea" localSheetId="0" hidden="1">'Comparativo 2020-2021'!$A$1:$L$62</definedName>
    <definedName name="Z_15DEB518_703B_4305_B532_81BB1D0327E1_.wvu.PrintArea" localSheetId="3" hidden="1">TEUS!$A$1:$O$53</definedName>
    <definedName name="Z_15DEB518_703B_4305_B532_81BB1D0327E1_.wvu.PrintArea" localSheetId="2" hidden="1">'Trafico-Arribos'!$A$1:$O$73</definedName>
    <definedName name="Z_15DEB518_703B_4305_B532_81BB1D0327E1_.wvu.Rows" localSheetId="4" hidden="1">Cruceros!$15:$24</definedName>
  </definedNames>
  <calcPr calcId="191029"/>
  <customWorkbookViews>
    <customWorkbookView name="eramirez - Vista personalizada" guid="{15DEB518-703B-4305-B532-81BB1D0327E1}" mergeInterval="0" personalView="1" maximized="1" xWindow="1" yWindow="1" windowWidth="1276" windowHeight="79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N18" i="3"/>
  <c r="N11" i="4"/>
  <c r="N10" i="4"/>
  <c r="B32" i="4"/>
  <c r="A2" i="4"/>
  <c r="D12" i="4"/>
  <c r="N12" i="4" s="1"/>
  <c r="B13" i="4"/>
  <c r="C13" i="4"/>
  <c r="E13" i="4"/>
  <c r="F13" i="4"/>
  <c r="G13" i="4"/>
  <c r="H13" i="4"/>
  <c r="I13" i="4"/>
  <c r="J13" i="4"/>
  <c r="K13" i="4"/>
  <c r="L13" i="4"/>
  <c r="M13" i="4"/>
  <c r="B41" i="4"/>
  <c r="B50" i="4"/>
  <c r="C55" i="4"/>
  <c r="C56" i="4"/>
  <c r="C57" i="4"/>
  <c r="F59" i="4"/>
  <c r="F66" i="4"/>
  <c r="G66" i="4"/>
  <c r="H66" i="4"/>
  <c r="F67" i="4"/>
  <c r="G67" i="4"/>
  <c r="H67" i="4"/>
  <c r="F68" i="4"/>
  <c r="G68" i="4"/>
  <c r="H68" i="4"/>
  <c r="F69" i="4"/>
  <c r="G69" i="4"/>
  <c r="H69" i="4"/>
  <c r="F70" i="4"/>
  <c r="G70" i="4"/>
  <c r="H70" i="4"/>
  <c r="F71" i="4"/>
  <c r="G71" i="4"/>
  <c r="H71" i="4"/>
  <c r="F72" i="4"/>
  <c r="G72" i="4"/>
  <c r="H72" i="4"/>
  <c r="B73" i="4"/>
  <c r="C67" i="4" s="1"/>
  <c r="D73" i="4"/>
  <c r="E66" i="4" s="1"/>
  <c r="B79" i="4"/>
  <c r="M79" i="4"/>
  <c r="N79" i="4" s="1"/>
  <c r="B80" i="4"/>
  <c r="M80" i="4"/>
  <c r="N80" i="4" s="1"/>
  <c r="B81" i="4"/>
  <c r="M81" i="4"/>
  <c r="N81" i="4" s="1"/>
  <c r="M82" i="4"/>
  <c r="N82" i="4" s="1"/>
  <c r="M83" i="4"/>
  <c r="N83" i="4" s="1"/>
  <c r="B84" i="4"/>
  <c r="M84" i="4"/>
  <c r="N84" i="4" s="1"/>
  <c r="B85" i="4"/>
  <c r="M85" i="4"/>
  <c r="N85" i="4"/>
  <c r="B87" i="4"/>
  <c r="B88" i="4"/>
  <c r="B89" i="4"/>
  <c r="G73" i="4" l="1"/>
  <c r="F73" i="4"/>
  <c r="C72" i="4"/>
  <c r="E71" i="4"/>
  <c r="C70" i="4"/>
  <c r="E69" i="4"/>
  <c r="C68" i="4"/>
  <c r="E67" i="4"/>
  <c r="C66" i="4"/>
  <c r="B82" i="4"/>
  <c r="B92" i="4" s="1"/>
  <c r="E72" i="4"/>
  <c r="C71" i="4"/>
  <c r="E70" i="4"/>
  <c r="C69" i="4"/>
  <c r="C73" i="4" s="1"/>
  <c r="E68" i="4"/>
  <c r="E73" i="4" s="1"/>
  <c r="N13" i="4"/>
  <c r="D13" i="4"/>
  <c r="C35" i="3"/>
  <c r="M17" i="3"/>
  <c r="B50" i="3"/>
  <c r="C20" i="3"/>
  <c r="O10" i="4" l="1"/>
  <c r="C36" i="4"/>
  <c r="D56" i="4"/>
  <c r="O11" i="4"/>
  <c r="C19" i="4"/>
  <c r="C21" i="4"/>
  <c r="C23" i="4"/>
  <c r="C25" i="4"/>
  <c r="C27" i="4"/>
  <c r="C29" i="4"/>
  <c r="E55" i="4" s="1"/>
  <c r="C31" i="4"/>
  <c r="E57" i="4" s="1"/>
  <c r="C38" i="4"/>
  <c r="C40" i="4"/>
  <c r="C45" i="4"/>
  <c r="C47" i="4"/>
  <c r="C49" i="4"/>
  <c r="B93" i="4"/>
  <c r="B94" i="4" s="1"/>
  <c r="C20" i="4"/>
  <c r="C22" i="4"/>
  <c r="C24" i="4"/>
  <c r="C26" i="4"/>
  <c r="C28" i="4"/>
  <c r="C30" i="4"/>
  <c r="C35" i="4"/>
  <c r="C37" i="4"/>
  <c r="C39" i="4"/>
  <c r="C44" i="4"/>
  <c r="C46" i="4"/>
  <c r="C48" i="4"/>
  <c r="G56" i="4" s="1"/>
  <c r="G59" i="4" s="1"/>
  <c r="D55" i="4"/>
  <c r="D57" i="4"/>
  <c r="O12" i="4"/>
  <c r="J23" i="2"/>
  <c r="B24" i="2"/>
  <c r="AK88" i="5"/>
  <c r="O13" i="4" l="1"/>
  <c r="D59" i="4"/>
  <c r="C41" i="4"/>
  <c r="C32" i="4"/>
  <c r="C50" i="4"/>
  <c r="E59" i="4"/>
  <c r="M13" i="2"/>
  <c r="M15" i="2"/>
  <c r="M16" i="2"/>
  <c r="M17" i="2"/>
  <c r="M18" i="2"/>
  <c r="M19" i="2"/>
  <c r="M20" i="2"/>
  <c r="M21" i="2"/>
  <c r="M22" i="2"/>
  <c r="M12" i="2"/>
  <c r="J13" i="2"/>
  <c r="J14" i="2"/>
  <c r="J15" i="2"/>
  <c r="J16" i="2"/>
  <c r="J17" i="2"/>
  <c r="J18" i="2"/>
  <c r="J19" i="2"/>
  <c r="J20" i="2"/>
  <c r="J21" i="2"/>
  <c r="J22" i="2"/>
  <c r="AJ88" i="5"/>
  <c r="N19" i="3" l="1"/>
  <c r="B40" i="3" l="1"/>
  <c r="U90" i="3" l="1"/>
  <c r="I24" i="2"/>
  <c r="B47" i="6" s="1"/>
  <c r="P19" i="2"/>
  <c r="AH88" i="5"/>
  <c r="B45" i="3" l="1"/>
  <c r="AC10" i="5"/>
  <c r="AG88" i="5"/>
  <c r="AC11" i="5"/>
  <c r="AC9" i="5"/>
  <c r="N17" i="5"/>
  <c r="I15" i="5"/>
  <c r="S18" i="3" l="1"/>
  <c r="AF88" i="5" l="1"/>
  <c r="N16" i="3" l="1"/>
  <c r="Q16" i="3" s="1"/>
  <c r="N15" i="3"/>
  <c r="Q15" i="3" s="1"/>
  <c r="N14" i="3"/>
  <c r="Q14" i="3" s="1"/>
  <c r="N13" i="3"/>
  <c r="Q13" i="3" s="1"/>
  <c r="N12" i="3"/>
  <c r="Q12" i="3" s="1"/>
  <c r="N11" i="3"/>
  <c r="Q11" i="3" s="1"/>
  <c r="N10" i="3"/>
  <c r="Q10" i="3" s="1"/>
  <c r="Q17" i="3" l="1"/>
  <c r="AD88" i="5"/>
  <c r="AE88" i="5"/>
  <c r="B15" i="6" l="1"/>
  <c r="E15" i="5" l="1"/>
  <c r="L14" i="2" l="1"/>
  <c r="L24" i="2" s="1"/>
  <c r="D14" i="2"/>
  <c r="N16" i="5"/>
  <c r="D14" i="5"/>
  <c r="D13" i="5"/>
  <c r="D12" i="5"/>
  <c r="D11" i="5"/>
  <c r="D10" i="5"/>
  <c r="N10" i="5" s="1"/>
  <c r="D9" i="5"/>
  <c r="N9" i="5" s="1"/>
  <c r="R9" i="5" s="1"/>
  <c r="D24" i="2" l="1"/>
  <c r="M14" i="2"/>
  <c r="B46" i="6"/>
  <c r="AA88" i="5" l="1"/>
  <c r="J12" i="2" l="1"/>
  <c r="X17" i="3" l="1"/>
  <c r="D17" i="3" l="1"/>
  <c r="A2" i="3" l="1"/>
  <c r="O12" i="2" l="1"/>
  <c r="S17" i="3" l="1"/>
  <c r="L17" i="3"/>
  <c r="K17" i="3"/>
  <c r="J17" i="3"/>
  <c r="I17" i="3"/>
  <c r="H17" i="3"/>
  <c r="G17" i="3"/>
  <c r="F17" i="3"/>
  <c r="B17" i="3"/>
  <c r="Z16" i="3" l="1"/>
  <c r="AA16" i="3"/>
  <c r="T14" i="3"/>
  <c r="T10" i="3"/>
  <c r="T13" i="3"/>
  <c r="T16" i="3"/>
  <c r="T12" i="3"/>
  <c r="T15" i="3"/>
  <c r="T11" i="3"/>
  <c r="V16" i="3"/>
  <c r="U16" i="3"/>
  <c r="N23" i="2"/>
  <c r="O23" i="2"/>
  <c r="K23" i="2"/>
  <c r="P23" i="2"/>
  <c r="H23" i="2"/>
  <c r="E23" i="2"/>
  <c r="F23" i="2"/>
  <c r="Z11" i="3" l="1"/>
  <c r="AA11" i="3"/>
  <c r="C23" i="2"/>
  <c r="Q23" i="2"/>
  <c r="N22" i="2"/>
  <c r="O22" i="2"/>
  <c r="H22" i="2"/>
  <c r="E22" i="2" l="1"/>
  <c r="F22" i="2"/>
  <c r="C22" i="2"/>
  <c r="P22" i="2" l="1"/>
  <c r="Q22" i="2" s="1"/>
  <c r="K22" i="2"/>
  <c r="B56" i="3" l="1"/>
  <c r="N21" i="2" l="1"/>
  <c r="O21" i="2"/>
  <c r="E21" i="2" l="1"/>
  <c r="F21" i="2"/>
  <c r="C21" i="2"/>
  <c r="H21" i="2"/>
  <c r="K21" i="2" l="1"/>
  <c r="P21" i="2"/>
  <c r="Q21" i="2" s="1"/>
  <c r="AA12" i="3" l="1"/>
  <c r="U11" i="3"/>
  <c r="Z13" i="3" l="1"/>
  <c r="AA13" i="3"/>
  <c r="Z10" i="3"/>
  <c r="AA10" i="3"/>
  <c r="U12" i="3"/>
  <c r="Z12" i="3"/>
  <c r="N14" i="5"/>
  <c r="V14" i="5" s="1"/>
  <c r="N13" i="5"/>
  <c r="R13" i="5" s="1"/>
  <c r="N12" i="5"/>
  <c r="N11" i="5"/>
  <c r="M15" i="5"/>
  <c r="L15" i="5"/>
  <c r="K15" i="5"/>
  <c r="AI88" i="5" s="1"/>
  <c r="J15" i="5"/>
  <c r="C13" i="6"/>
  <c r="D13" i="6" s="1"/>
  <c r="C12" i="6"/>
  <c r="F20" i="2"/>
  <c r="E20" i="2"/>
  <c r="C20" i="2"/>
  <c r="O20" i="2"/>
  <c r="H20" i="2"/>
  <c r="N15" i="5" l="1"/>
  <c r="Q20" i="3" s="1"/>
  <c r="K20" i="2"/>
  <c r="P20" i="2"/>
  <c r="Q20" i="2" s="1"/>
  <c r="N20" i="2"/>
  <c r="T15" i="5" l="1"/>
  <c r="O24" i="2" l="1"/>
  <c r="F24" i="2"/>
  <c r="E19" i="2"/>
  <c r="C19" i="2"/>
  <c r="N19" i="2"/>
  <c r="O19" i="2"/>
  <c r="Q19" i="2" s="1"/>
  <c r="O18" i="2"/>
  <c r="F19" i="2"/>
  <c r="K19" i="2" l="1"/>
  <c r="K18" i="2"/>
  <c r="P18" i="2"/>
  <c r="Q18" i="2" s="1"/>
  <c r="O17" i="2"/>
  <c r="N18" i="2"/>
  <c r="C18" i="2"/>
  <c r="E18" i="2"/>
  <c r="F18" i="2"/>
  <c r="H15" i="5"/>
  <c r="D15" i="5" l="1"/>
  <c r="AB88" i="5" s="1"/>
  <c r="G79" i="5" s="1"/>
  <c r="J24" i="2" l="1"/>
  <c r="F17" i="2"/>
  <c r="E17" i="2"/>
  <c r="C17" i="2"/>
  <c r="G15" i="5"/>
  <c r="F15" i="5"/>
  <c r="Q18" i="3" l="1"/>
  <c r="K17" i="2"/>
  <c r="P17" i="2"/>
  <c r="Q17" i="2" s="1"/>
  <c r="N17" i="2"/>
  <c r="O16" i="2" l="1"/>
  <c r="N16" i="2"/>
  <c r="F16" i="2"/>
  <c r="E16" i="2"/>
  <c r="K16" i="2"/>
  <c r="C16" i="2"/>
  <c r="P16" i="2" l="1"/>
  <c r="Q16" i="2" s="1"/>
  <c r="O15" i="2" l="1"/>
  <c r="O14" i="2"/>
  <c r="E15" i="2"/>
  <c r="E14" i="2"/>
  <c r="C15" i="2"/>
  <c r="C14" i="2"/>
  <c r="F15" i="2"/>
  <c r="F14" i="2"/>
  <c r="M24" i="2" l="1"/>
  <c r="K15" i="2"/>
  <c r="Q19" i="3" l="1"/>
  <c r="Z19" i="3" s="1"/>
  <c r="P14" i="2"/>
  <c r="P15" i="2"/>
  <c r="Q15" i="2" s="1"/>
  <c r="N15" i="2"/>
  <c r="AC88" i="5"/>
  <c r="AE11" i="5" l="1"/>
  <c r="AE10" i="5"/>
  <c r="AE9" i="5"/>
  <c r="B34" i="6" l="1"/>
  <c r="Z18" i="3" l="1"/>
  <c r="C46" i="6"/>
  <c r="P12" i="2"/>
  <c r="A3" i="2"/>
  <c r="A2" i="2"/>
  <c r="A3" i="5"/>
  <c r="A2" i="5"/>
  <c r="A3" i="3"/>
  <c r="AA19" i="3" l="1"/>
  <c r="K24" i="2"/>
  <c r="AA18" i="3"/>
  <c r="P24" i="2"/>
  <c r="Q24" i="2" s="1"/>
  <c r="N24" i="2"/>
  <c r="F12" i="2"/>
  <c r="AE12" i="5" l="1"/>
  <c r="AC12" i="5"/>
  <c r="B15" i="5"/>
  <c r="E47" i="6" l="1"/>
  <c r="U18" i="3"/>
  <c r="E46" i="6" l="1"/>
  <c r="R11" i="5" l="1"/>
  <c r="U10" i="3" l="1"/>
  <c r="R10" i="5" l="1"/>
  <c r="AB9" i="5" l="1"/>
  <c r="C31" i="6" s="1"/>
  <c r="B65" i="3"/>
  <c r="W15" i="5"/>
  <c r="V11" i="3" l="1"/>
  <c r="Y14" i="3"/>
  <c r="V10" i="3" l="1"/>
  <c r="U13" i="3" l="1"/>
  <c r="Y15" i="3" l="1"/>
  <c r="Y13" i="3"/>
  <c r="Y12" i="3"/>
  <c r="Y11" i="3"/>
  <c r="Y10" i="3"/>
  <c r="T17" i="3" l="1"/>
  <c r="Y17" i="3"/>
  <c r="R12" i="5" l="1"/>
  <c r="D46" i="6" l="1"/>
  <c r="N12" i="2" l="1"/>
  <c r="E12" i="6" l="1"/>
  <c r="K13" i="2" l="1"/>
  <c r="E13" i="6" l="1"/>
  <c r="F13" i="2"/>
  <c r="E13" i="2"/>
  <c r="P13" i="2"/>
  <c r="O13" i="2"/>
  <c r="C13" i="2" l="1"/>
  <c r="Q13" i="2"/>
  <c r="Q14" i="2"/>
  <c r="N13" i="2"/>
  <c r="N14" i="2"/>
  <c r="K14" i="2"/>
  <c r="K12" i="2" l="1"/>
  <c r="D47" i="6" l="1"/>
  <c r="C15" i="5" l="1"/>
  <c r="R14" i="5" l="1"/>
  <c r="R15" i="5" s="1"/>
  <c r="S9" i="5" l="1"/>
  <c r="D31" i="6"/>
  <c r="AB11" i="5"/>
  <c r="AD11" i="5" l="1"/>
  <c r="C33" i="6"/>
  <c r="D33" i="6" s="1"/>
  <c r="U11" i="5" l="1"/>
  <c r="V19" i="3" l="1"/>
  <c r="V18" i="3" l="1"/>
  <c r="E12" i="2" l="1"/>
  <c r="E24" i="2" s="1"/>
  <c r="AB10" i="5" l="1"/>
  <c r="C32" i="6" s="1"/>
  <c r="C34" i="6" l="1"/>
  <c r="E34" i="6" s="1"/>
  <c r="D32" i="6"/>
  <c r="AB12" i="5"/>
  <c r="AA20" i="3" l="1"/>
  <c r="D34" i="6"/>
  <c r="V11" i="5" l="1"/>
  <c r="V13" i="5"/>
  <c r="V10" i="5"/>
  <c r="V9" i="5"/>
  <c r="B34" i="5" l="1"/>
  <c r="U19" i="3" l="1"/>
  <c r="X14" i="5" l="1"/>
  <c r="X12" i="5"/>
  <c r="X10" i="5"/>
  <c r="X13" i="5"/>
  <c r="X11" i="5"/>
  <c r="X9" i="5"/>
  <c r="U14" i="5"/>
  <c r="U12" i="5"/>
  <c r="U10" i="5"/>
  <c r="U13" i="5"/>
  <c r="U9" i="5"/>
  <c r="Y12" i="5" l="1"/>
  <c r="Y14" i="5"/>
  <c r="C12" i="2" l="1"/>
  <c r="C24" i="2" s="1"/>
  <c r="V12" i="5"/>
  <c r="Y9" i="5"/>
  <c r="Q12" i="2"/>
  <c r="U15" i="5"/>
  <c r="X15" i="5"/>
  <c r="O9" i="5"/>
  <c r="Y13" i="5" l="1"/>
  <c r="Y10" i="5"/>
  <c r="V13" i="3"/>
  <c r="O11" i="5"/>
  <c r="O10" i="5"/>
  <c r="V12" i="3"/>
  <c r="O12" i="5"/>
  <c r="V15" i="5"/>
  <c r="O14" i="5"/>
  <c r="O13" i="5"/>
  <c r="AD9" i="5"/>
  <c r="AF9" i="5"/>
  <c r="Y11" i="5"/>
  <c r="AF11" i="5"/>
  <c r="O15" i="5" l="1"/>
  <c r="E33" i="6"/>
  <c r="E31" i="6"/>
  <c r="S10" i="5"/>
  <c r="S12" i="5"/>
  <c r="Y15" i="5"/>
  <c r="S14" i="5"/>
  <c r="S13" i="5"/>
  <c r="S11" i="5"/>
  <c r="AF10" i="5"/>
  <c r="AD10" i="5"/>
  <c r="Z20" i="3" l="1"/>
  <c r="V20" i="3"/>
  <c r="E32" i="6"/>
  <c r="U20" i="3"/>
  <c r="AD12" i="5"/>
  <c r="AF12" i="5"/>
  <c r="S15" i="5"/>
  <c r="AA14" i="3"/>
  <c r="E17" i="3"/>
  <c r="Z14" i="3" l="1"/>
  <c r="U14" i="3"/>
  <c r="V14" i="3"/>
  <c r="C17" i="3" l="1"/>
  <c r="N17" i="3" s="1"/>
  <c r="U15" i="3" l="1"/>
  <c r="AA15" i="3"/>
  <c r="Z15" i="3"/>
  <c r="AA17" i="3"/>
  <c r="V15" i="3"/>
  <c r="C44" i="3" l="1"/>
  <c r="C38" i="3"/>
  <c r="C63" i="3"/>
  <c r="C25" i="3"/>
  <c r="C55" i="3"/>
  <c r="B66" i="3"/>
  <c r="B67" i="3" s="1"/>
  <c r="O11" i="3"/>
  <c r="C49" i="3"/>
  <c r="O14" i="3"/>
  <c r="C29" i="3"/>
  <c r="C30" i="3"/>
  <c r="C39" i="3"/>
  <c r="C34" i="3"/>
  <c r="C32" i="3"/>
  <c r="C59" i="3"/>
  <c r="O13" i="3"/>
  <c r="O15" i="3"/>
  <c r="C48" i="3"/>
  <c r="C26" i="3"/>
  <c r="C36" i="3"/>
  <c r="C28" i="3"/>
  <c r="C27" i="3"/>
  <c r="C43" i="3"/>
  <c r="C53" i="3"/>
  <c r="O12" i="3"/>
  <c r="C37" i="3"/>
  <c r="O16" i="3"/>
  <c r="C54" i="3"/>
  <c r="O10" i="3"/>
  <c r="C33" i="3"/>
  <c r="C31" i="3"/>
  <c r="R15" i="3"/>
  <c r="Z17" i="3"/>
  <c r="R14" i="3"/>
  <c r="R10" i="3"/>
  <c r="R12" i="3"/>
  <c r="V17" i="3"/>
  <c r="U17" i="3"/>
  <c r="R13" i="3"/>
  <c r="R11" i="3"/>
  <c r="R16" i="3"/>
  <c r="C45" i="3" l="1"/>
  <c r="C50" i="3"/>
  <c r="O17" i="3"/>
  <c r="C56" i="3"/>
  <c r="C40" i="3"/>
  <c r="R17" i="3"/>
  <c r="C14" i="6" l="1"/>
  <c r="D14" i="6" s="1"/>
  <c r="E14" i="6" l="1"/>
  <c r="C15" i="6"/>
  <c r="E15" i="6" l="1"/>
  <c r="D15" i="6"/>
</calcChain>
</file>

<file path=xl/sharedStrings.xml><?xml version="1.0" encoding="utf-8"?>
<sst xmlns="http://schemas.openxmlformats.org/spreadsheetml/2006/main" count="323" uniqueCount="154">
  <si>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</si>
  <si>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</si>
  <si>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</si>
  <si>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</si>
  <si>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</si>
  <si>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</si>
  <si>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</si>
  <si>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</si>
  <si>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</si>
  <si>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</si>
  <si>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</si>
  <si>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ACUM.</t>
  </si>
  <si>
    <t>DIC</t>
  </si>
  <si>
    <t>T O T A L E S</t>
  </si>
  <si>
    <t>TOTAL</t>
  </si>
  <si>
    <t>%</t>
  </si>
  <si>
    <t>CONCEPTO</t>
  </si>
  <si>
    <t>MOVIMIENTO DE CONTENEDORES EN TEUS</t>
  </si>
  <si>
    <t>Gerencia de Comercialización</t>
  </si>
  <si>
    <t>MOVIMIENTO DE CRUCEROS</t>
  </si>
  <si>
    <t>ARRIBOS</t>
  </si>
  <si>
    <t>PASAJEROS</t>
  </si>
  <si>
    <t>TOTALES</t>
  </si>
  <si>
    <t>ENERO</t>
  </si>
  <si>
    <t>FEBRERO</t>
  </si>
  <si>
    <t>MARZO</t>
  </si>
  <si>
    <t>ABRIL</t>
  </si>
  <si>
    <t>MAYO</t>
  </si>
  <si>
    <t>JUNIO</t>
  </si>
  <si>
    <t>CARGA</t>
  </si>
  <si>
    <t>CARGA GENERAL</t>
  </si>
  <si>
    <t>CONTENERIZADA</t>
  </si>
  <si>
    <t>ACUMULADO</t>
  </si>
  <si>
    <t>COMPOSICIÓN DE LA CARGA GENERAL</t>
  </si>
  <si>
    <t>LAMINA EN ROLLO</t>
  </si>
  <si>
    <t>VIGAS ACERO</t>
  </si>
  <si>
    <t>VARILLA</t>
  </si>
  <si>
    <t>COMPOSICIÓN GRANEL MIN. MEC.</t>
  </si>
  <si>
    <t>CALIZA</t>
  </si>
  <si>
    <t>COMPOSICIÓN GRANEL MIN.SEMIMEC.</t>
  </si>
  <si>
    <t>IMPORTACIÓN</t>
  </si>
  <si>
    <t>EXPORTACIÓN</t>
  </si>
  <si>
    <t>MOVIMIENTO POR TIPO DE TRÁFICO EN TONELADAS</t>
  </si>
  <si>
    <t>LAMINA ROLLO</t>
  </si>
  <si>
    <t>TRÁFICO EN EXPORTACIÓN</t>
  </si>
  <si>
    <t>TRÁFICO EN IMPORTACIÓN</t>
  </si>
  <si>
    <t>JULIO</t>
  </si>
  <si>
    <t>AGOSTO</t>
  </si>
  <si>
    <t>SEPTIEMBRE</t>
  </si>
  <si>
    <t>OCTUBRE</t>
  </si>
  <si>
    <t>NOVIEMBRE</t>
  </si>
  <si>
    <t>DICIEMBRE</t>
  </si>
  <si>
    <t>GRANEL AGRICOLA</t>
  </si>
  <si>
    <t>% PART.</t>
  </si>
  <si>
    <t>IMPO (LL)</t>
  </si>
  <si>
    <t>EXPO (LL)</t>
  </si>
  <si>
    <t>IMPO (V)</t>
  </si>
  <si>
    <t>EXPO (V)</t>
  </si>
  <si>
    <t>VAR.</t>
  </si>
  <si>
    <t>YESO</t>
  </si>
  <si>
    <t>ATUN</t>
  </si>
  <si>
    <t>COMPOSICIÓN PERECEDEROS</t>
  </si>
  <si>
    <t>COMPOSICIÓN CARGA CONTENERIZADA</t>
  </si>
  <si>
    <t>MERCANCÍA GENERAL</t>
  </si>
  <si>
    <t>CABOTAJE</t>
  </si>
  <si>
    <t>Part.</t>
  </si>
  <si>
    <t>COQUE</t>
  </si>
  <si>
    <t>Cemex México</t>
  </si>
  <si>
    <t>Ensenada International Terminal</t>
  </si>
  <si>
    <t>IMPO</t>
  </si>
  <si>
    <t>EXPO</t>
  </si>
  <si>
    <t>CLIENTE</t>
  </si>
  <si>
    <t>TONELAJE</t>
  </si>
  <si>
    <t>YATES</t>
  </si>
  <si>
    <t>TRASBORDOS (IMP)</t>
  </si>
  <si>
    <t>TRASBORDOS (EXP)</t>
  </si>
  <si>
    <t>CRUCEROS</t>
  </si>
  <si>
    <t>COMPARATIVO DE ARRIBOS POR TIPO DE CARGA</t>
  </si>
  <si>
    <t>SARDINA</t>
  </si>
  <si>
    <t>PROMEDIO PAX P/ARRIBO</t>
  </si>
  <si>
    <t>VAR. TON</t>
  </si>
  <si>
    <t>Var %</t>
  </si>
  <si>
    <t>VAR #</t>
  </si>
  <si>
    <t>VAR %</t>
  </si>
  <si>
    <t>ACUMULADO DE CARGA (TON)</t>
  </si>
  <si>
    <t>ACUMULADO DE TEU's</t>
  </si>
  <si>
    <t>ACUMULADO DE CRUCEROS</t>
  </si>
  <si>
    <t>VAR</t>
  </si>
  <si>
    <t>TRASBORDOS</t>
  </si>
  <si>
    <t>COMPOSICIÓN DE FLUIDOS</t>
  </si>
  <si>
    <t>GAS NATURAL LIQUIDO</t>
  </si>
  <si>
    <t>FLUIDOS</t>
  </si>
  <si>
    <t>Comp.</t>
  </si>
  <si>
    <t>CAB</t>
  </si>
  <si>
    <t>Principales clientes por tonelaje de carga</t>
  </si>
  <si>
    <t>Costa Azul</t>
  </si>
  <si>
    <t>Ton</t>
  </si>
  <si>
    <t>TONELAJE ACUMULADO</t>
  </si>
  <si>
    <t>TEUS</t>
  </si>
  <si>
    <t>MES</t>
  </si>
  <si>
    <t>PESCA</t>
  </si>
  <si>
    <t>COMPARATIVO POR TIPO DE CARGA, TONELADAS</t>
  </si>
  <si>
    <t>COMENTARIOS</t>
  </si>
  <si>
    <t>PROMEDIO</t>
  </si>
  <si>
    <t>GRANEL MINERAL</t>
  </si>
  <si>
    <t>PERECEDEROS DEL MAR</t>
  </si>
  <si>
    <t>PESCA*</t>
  </si>
  <si>
    <t>*Incluye Sauzal</t>
  </si>
  <si>
    <t>IMPO LLENOS</t>
  </si>
  <si>
    <t>IMPO VACIOS</t>
  </si>
  <si>
    <t>EXPO LLENOS</t>
  </si>
  <si>
    <t>EXPO VACIOS</t>
  </si>
  <si>
    <t>GENERADORES</t>
  </si>
  <si>
    <t>ARRIBO DE CRUCEROS</t>
  </si>
  <si>
    <t>CARGA PROYECTO</t>
  </si>
  <si>
    <t xml:space="preserve"> </t>
  </si>
  <si>
    <t xml:space="preserve">    </t>
  </si>
  <si>
    <t>GAS NATURAL LICUADO</t>
  </si>
  <si>
    <t>ACUMULADO 2019</t>
  </si>
  <si>
    <t>GERENCIA DE COMERCIALIZACIÓN</t>
  </si>
  <si>
    <t>GENERADOR</t>
  </si>
  <si>
    <t>TRÁFICO EN CABOTAJE</t>
  </si>
  <si>
    <t>PETROLEO Y SUS DERIVADOS</t>
  </si>
  <si>
    <t>ACUMULADO 2020</t>
  </si>
  <si>
    <t>ACUMULADO 2021</t>
  </si>
  <si>
    <t xml:space="preserve">CARGA PROYECTO </t>
  </si>
  <si>
    <t>2021 vs 2020</t>
  </si>
  <si>
    <t>Var vs 20</t>
  </si>
  <si>
    <t>Sin registro a la fecha a reportar.</t>
  </si>
  <si>
    <t>GRANEL AGRÍCOLA</t>
  </si>
  <si>
    <t>.</t>
  </si>
  <si>
    <t>PLACA DE ACERO</t>
  </si>
  <si>
    <t>AEROGENERADORES</t>
  </si>
  <si>
    <t>BARRAS DE ACERO</t>
  </si>
  <si>
    <t>PRENSAS MECANICAS</t>
  </si>
  <si>
    <t>MADERA</t>
  </si>
  <si>
    <t>UREA</t>
  </si>
  <si>
    <t>MOVIMIENTO POR TIPO DE CARGA EN TONELADAS</t>
  </si>
  <si>
    <t>LINGOTES DE ALUMINIO</t>
  </si>
  <si>
    <t>FERTILIZANTE</t>
  </si>
  <si>
    <t>Petreos</t>
  </si>
  <si>
    <t>SACOS DE SEMILLA DE TRIGO</t>
  </si>
  <si>
    <t>-</t>
  </si>
  <si>
    <t>ADMINSITRACIÓN DEL SISTEMA PORTUARIO NACIONAL ENSENADA</t>
  </si>
  <si>
    <t>DICIEMBRE 2021</t>
  </si>
  <si>
    <t>DICIEMBRE 2021 VS 2020</t>
  </si>
  <si>
    <t>ACUMULADO DICIEMBRE 2021</t>
  </si>
  <si>
    <t xml:space="preserve">Se generó un alza en el movimiento del total de la carga general del 75.4% en comparación con el mismo periodo del ejercicio anterior, con un total de 101 buques y 510 mil toneladas manejadas durante el periodo que se informa. </t>
  </si>
  <si>
    <t>La Terminal de Usos Multiples cesionada a EIT  registró un total de 225 arribos portacontenedores, siendo la carga de importación la de mayor movimiento, representando el 57.08% de carga de importación y el 21.10% en la carga de exportación. En el total de la carga manejada en el Puerto, la Carga Contenerizada representó el 56.9%, destacando entre el Granel Mineral y la Carga General que se reciben en los 3 Puertos.</t>
  </si>
  <si>
    <t>La carga de Granel Mineral representó el 18.9% en el total de la carga, posicionandose en el 2do lugar del total de las cargas.</t>
  </si>
  <si>
    <t>En el periodo que se informa se registraron 4 arribos de fluidos, representando el 6.5% en el total de las cargas.</t>
  </si>
  <si>
    <t>La pesca representó el 3.6% del total de las cargas, destaca la captura de sardina, carnada para corrales, opah, escama y aleta de tiburón. Cabe mencionar que se registraron un total de 128,477 toneladas.</t>
  </si>
  <si>
    <t>A partir del 29 de septiembre del presente se cuenta con recepción de cruceros y turistas.</t>
  </si>
  <si>
    <t>CHATARRA DE CABOTAJE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</si>
</sst>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0.0%"/>
    <numFmt numFmtId="167" formatCode="_(* #,##0.0_);_(* \(#,##0.0\);_(* &quot;-&quot;??_);_(@_)"/>
    <numFmt numFmtId="168" formatCode="_(* #,##0_);_(* \(#,##0\);_(* &quot;-&quot;??_);_(@_)"/>
    <numFmt numFmtId="169" formatCode="_-* #,##0_-;\-* #,##0_-;_-* &quot;-&quot;??_-;_-@_-"/>
    <numFmt numFmtId="170" formatCode="#,##0.0"/>
    <numFmt numFmtId="171" formatCode="_-[$€-2]* #,##0.00_-;\-[$€-2]* #,##0.00_-;_-[$€-2]* &quot;-&quot;??_-"/>
    <numFmt numFmtId="172" formatCode="_-&quot;$&quot;* #,##0_-;\-&quot;$&quot;* #,##0_-;_-&quot;$&quot;* &quot;-&quot;??_-;_-@_-"/>
    <numFmt numFmtId="173" formatCode="_(* #,##0\ &quot;pta&quot;_);_(* \(#,##0\ &quot;pta&quot;\);_(* &quot;-&quot;??\ &quot;pta&quot;_);_(@_)"/>
    <numFmt numFmtId="174" formatCode="0.000%"/>
    <numFmt numFmtId="175" formatCode="#,##0.000_);[Red]\(#,##0.000\)"/>
    <numFmt numFmtId="176" formatCode="0.00_)"/>
    <numFmt numFmtId="177" formatCode="_(* #,##0.000_);_(* \(#,##0.000\);_(* &quot;-&quot;??_);_(@_)"/>
    <numFmt numFmtId="178" formatCode="_(* #,##0.00000_);_(* \(#,##0.00000\);_(* &quot;-&quot;??_);_(@_)"/>
    <numFmt numFmtId="179" formatCode="_-* #,##0.000_-;\-* #,##0.000_-;_-* &quot;-&quot;??_-;_-@_-"/>
    <numFmt numFmtId="180" formatCode="0.0000%"/>
    <numFmt numFmtId="181" formatCode="_(* #,##0.0000_);_(* \(#,##0.0000\);_(* &quot;-&quot;??_);_(@_)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6"/>
      <name val="Helv"/>
    </font>
    <font>
      <sz val="12"/>
      <color theme="1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Montserrat"/>
    </font>
    <font>
      <b/>
      <sz val="12"/>
      <name val="Montserrat"/>
    </font>
    <font>
      <b/>
      <sz val="10"/>
      <name val="Montserrat"/>
    </font>
    <font>
      <sz val="10"/>
      <name val="Montserrat"/>
    </font>
    <font>
      <b/>
      <sz val="12"/>
      <color theme="0"/>
      <name val="Montserrat"/>
    </font>
    <font>
      <b/>
      <sz val="11"/>
      <color theme="0"/>
      <name val="Montserrat"/>
    </font>
    <font>
      <b/>
      <sz val="14"/>
      <name val="Montserrat"/>
    </font>
    <font>
      <b/>
      <sz val="12"/>
      <color indexed="9"/>
      <name val="Montserrat"/>
    </font>
    <font>
      <b/>
      <sz val="7.5"/>
      <name val="Montserrat"/>
    </font>
    <font>
      <b/>
      <sz val="11"/>
      <name val="Montserrat"/>
    </font>
    <font>
      <sz val="8"/>
      <name val="Montserrat"/>
    </font>
    <font>
      <b/>
      <sz val="12"/>
      <color theme="2"/>
      <name val="Montserrat"/>
    </font>
    <font>
      <b/>
      <sz val="12"/>
      <color theme="1"/>
      <name val="Montserrat"/>
    </font>
    <font>
      <sz val="10"/>
      <name val="Arial"/>
      <family val="2"/>
    </font>
    <font>
      <sz val="12"/>
      <color theme="0"/>
      <name val="Montserrat"/>
    </font>
    <font>
      <sz val="12"/>
      <color theme="1"/>
      <name val="Montserrat"/>
    </font>
    <font>
      <b/>
      <u/>
      <sz val="12"/>
      <color theme="0"/>
      <name val="Montserrat"/>
    </font>
    <font>
      <b/>
      <sz val="12"/>
      <color rgb="FFFF0000"/>
      <name val="Montserrat"/>
    </font>
    <font>
      <sz val="12"/>
      <color indexed="10"/>
      <name val="Montserrat"/>
    </font>
    <font>
      <sz val="11"/>
      <name val="Soberana Sans"/>
      <family val="3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theme="0"/>
        <bgColor rgb="FF000000"/>
      </patternFill>
    </fill>
    <fill>
      <patternFill patternType="solid">
        <fgColor rgb="FFB38E5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rgb="FFBC955C"/>
        <bgColor indexed="64"/>
      </patternFill>
    </fill>
    <fill>
      <patternFill patternType="solid">
        <fgColor rgb="FFD4C19C"/>
        <bgColor rgb="FF000000"/>
      </patternFill>
    </fill>
    <fill>
      <patternFill patternType="solid">
        <fgColor rgb="FF10312B"/>
        <bgColor indexed="64"/>
      </patternFill>
    </fill>
    <fill>
      <patternFill patternType="solid">
        <fgColor rgb="FF235B4E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627">
    <xf numFmtId="0" fontId="0" fillId="0" borderId="0"/>
    <xf numFmtId="171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43" fillId="15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34" fillId="5" borderId="0" applyNumberFormat="0" applyBorder="0" applyAlignment="0" applyProtection="0"/>
    <xf numFmtId="0" fontId="39" fillId="9" borderId="34" applyNumberFormat="0" applyAlignment="0" applyProtection="0"/>
    <xf numFmtId="0" fontId="29" fillId="10" borderId="37" applyNumberFormat="0" applyAlignment="0" applyProtection="0"/>
    <xf numFmtId="0" fontId="40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37" fillId="8" borderId="34" applyNumberFormat="0" applyAlignment="0" applyProtection="0"/>
    <xf numFmtId="171" fontId="30" fillId="0" borderId="0" applyFont="0" applyFill="0" applyBorder="0" applyAlignment="0" applyProtection="0"/>
    <xf numFmtId="0" fontId="35" fillId="6" borderId="0" applyNumberFormat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4" fillId="36" borderId="0" applyNumberFormat="0" applyBorder="0" applyAlignment="0" applyProtection="0"/>
    <xf numFmtId="0" fontId="36" fillId="7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11" borderId="38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8" fillId="9" borderId="35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40" applyNumberFormat="0" applyFill="0" applyAlignment="0" applyProtection="0"/>
    <xf numFmtId="0" fontId="28" fillId="0" borderId="39" applyNumberFormat="0" applyFill="0" applyAlignment="0" applyProtection="0"/>
    <xf numFmtId="173" fontId="25" fillId="0" borderId="0" applyFont="0" applyFill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34" fillId="5" borderId="0" applyNumberFormat="0" applyBorder="0" applyAlignment="0" applyProtection="0"/>
    <xf numFmtId="171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3" fillId="0" borderId="0"/>
    <xf numFmtId="0" fontId="23" fillId="0" borderId="0"/>
    <xf numFmtId="0" fontId="23" fillId="11" borderId="38" applyNumberFormat="0" applyFont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171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11" borderId="38" applyNumberFormat="0" applyFont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171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1" fillId="0" borderId="0"/>
    <xf numFmtId="0" fontId="21" fillId="0" borderId="0"/>
    <xf numFmtId="0" fontId="21" fillId="11" borderId="38" applyNumberFormat="0" applyFont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0" fillId="0" borderId="0"/>
    <xf numFmtId="0" fontId="20" fillId="0" borderId="0"/>
    <xf numFmtId="0" fontId="20" fillId="11" borderId="38" applyNumberFormat="0" applyFont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9" fillId="0" borderId="0"/>
    <xf numFmtId="0" fontId="19" fillId="0" borderId="0"/>
    <xf numFmtId="0" fontId="19" fillId="11" borderId="38" applyNumberFormat="0" applyFont="0" applyAlignment="0" applyProtection="0"/>
    <xf numFmtId="44" fontId="25" fillId="0" borderId="0" applyFont="0" applyFill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171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8" fillId="0" borderId="0"/>
    <xf numFmtId="0" fontId="18" fillId="0" borderId="0"/>
    <xf numFmtId="0" fontId="18" fillId="11" borderId="38" applyNumberFormat="0" applyFont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171" fontId="5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7" fillId="0" borderId="0"/>
    <xf numFmtId="0" fontId="17" fillId="0" borderId="0"/>
    <xf numFmtId="0" fontId="17" fillId="11" borderId="38" applyNumberFormat="0" applyFont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6" fillId="0" borderId="0"/>
    <xf numFmtId="0" fontId="16" fillId="0" borderId="0"/>
    <xf numFmtId="0" fontId="16" fillId="11" borderId="38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71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5" fillId="0" borderId="0"/>
    <xf numFmtId="0" fontId="15" fillId="0" borderId="0"/>
    <xf numFmtId="0" fontId="15" fillId="11" borderId="38" applyNumberFormat="0" applyFon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5" fillId="0" borderId="0"/>
    <xf numFmtId="0" fontId="15" fillId="11" borderId="38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5" fillId="0" borderId="0"/>
    <xf numFmtId="0" fontId="15" fillId="0" borderId="0"/>
    <xf numFmtId="0" fontId="15" fillId="11" borderId="38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5" fillId="0" borderId="0"/>
    <xf numFmtId="0" fontId="15" fillId="0" borderId="0"/>
    <xf numFmtId="0" fontId="15" fillId="11" borderId="38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5" fillId="0" borderId="0"/>
    <xf numFmtId="0" fontId="15" fillId="0" borderId="0"/>
    <xf numFmtId="0" fontId="15" fillId="11" borderId="38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5" fillId="0" borderId="0"/>
    <xf numFmtId="0" fontId="15" fillId="0" borderId="0"/>
    <xf numFmtId="0" fontId="15" fillId="11" borderId="38" applyNumberFormat="0" applyFont="0" applyAlignment="0" applyProtection="0"/>
    <xf numFmtId="44" fontId="25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5" fillId="0" borderId="0"/>
    <xf numFmtId="0" fontId="15" fillId="0" borderId="0"/>
    <xf numFmtId="0" fontId="15" fillId="11" borderId="38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5" fillId="0" borderId="0"/>
    <xf numFmtId="0" fontId="15" fillId="0" borderId="0"/>
    <xf numFmtId="0" fontId="15" fillId="11" borderId="38" applyNumberFormat="0" applyFont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5" fillId="0" borderId="0"/>
    <xf numFmtId="0" fontId="15" fillId="0" borderId="0"/>
    <xf numFmtId="0" fontId="15" fillId="11" borderId="38" applyNumberFormat="0" applyFont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25" fillId="0" borderId="0">
      <protection locked="0"/>
    </xf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54" fillId="0" borderId="0" applyFont="0" applyFill="0" applyBorder="0" applyAlignment="0" applyProtection="0"/>
    <xf numFmtId="175" fontId="25" fillId="0" borderId="0">
      <protection locked="0"/>
    </xf>
    <xf numFmtId="174" fontId="25" fillId="0" borderId="0">
      <protection locked="0"/>
    </xf>
    <xf numFmtId="174" fontId="25" fillId="0" borderId="0">
      <protection locked="0"/>
    </xf>
    <xf numFmtId="165" fontId="25" fillId="0" borderId="0" applyFont="0" applyFill="0" applyBorder="0" applyAlignment="0" applyProtection="0"/>
    <xf numFmtId="176" fontId="55" fillId="0" borderId="0"/>
    <xf numFmtId="0" fontId="14" fillId="0" borderId="0"/>
    <xf numFmtId="0" fontId="14" fillId="0" borderId="0"/>
    <xf numFmtId="0" fontId="14" fillId="11" borderId="38" applyNumberFormat="0" applyFont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3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34" borderId="0" applyNumberFormat="0" applyBorder="0" applyAlignment="0" applyProtection="0"/>
    <xf numFmtId="0" fontId="13" fillId="0" borderId="0"/>
    <xf numFmtId="0" fontId="13" fillId="0" borderId="0"/>
    <xf numFmtId="0" fontId="13" fillId="11" borderId="38" applyNumberFormat="0" applyFont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33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4" borderId="0" applyNumberFormat="0" applyBorder="0" applyAlignment="0" applyProtection="0"/>
    <xf numFmtId="0" fontId="25" fillId="0" borderId="0"/>
    <xf numFmtId="0" fontId="12" fillId="0" borderId="0"/>
    <xf numFmtId="0" fontId="12" fillId="0" borderId="0"/>
    <xf numFmtId="0" fontId="12" fillId="11" borderId="3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25" fillId="0" borderId="0"/>
    <xf numFmtId="0" fontId="11" fillId="0" borderId="0"/>
    <xf numFmtId="0" fontId="11" fillId="11" borderId="38" applyNumberFormat="0" applyFont="0" applyAlignment="0" applyProtection="0"/>
    <xf numFmtId="0" fontId="25" fillId="0" borderId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0" borderId="0"/>
    <xf numFmtId="0" fontId="11" fillId="0" borderId="0"/>
    <xf numFmtId="0" fontId="11" fillId="11" borderId="38" applyNumberFormat="0" applyFont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0" borderId="0"/>
    <xf numFmtId="0" fontId="11" fillId="0" borderId="0"/>
    <xf numFmtId="0" fontId="11" fillId="11" borderId="38" applyNumberFormat="0" applyFont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0" borderId="0"/>
    <xf numFmtId="0" fontId="11" fillId="0" borderId="0"/>
    <xf numFmtId="0" fontId="11" fillId="11" borderId="38" applyNumberFormat="0" applyFont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0" borderId="0"/>
    <xf numFmtId="0" fontId="11" fillId="0" borderId="0"/>
    <xf numFmtId="0" fontId="11" fillId="11" borderId="38" applyNumberFormat="0" applyFont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0" borderId="0"/>
    <xf numFmtId="0" fontId="11" fillId="0" borderId="0"/>
    <xf numFmtId="0" fontId="11" fillId="11" borderId="38" applyNumberFormat="0" applyFont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0" borderId="0"/>
    <xf numFmtId="0" fontId="11" fillId="0" borderId="0"/>
    <xf numFmtId="0" fontId="11" fillId="11" borderId="38" applyNumberFormat="0" applyFont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0" borderId="0"/>
    <xf numFmtId="0" fontId="11" fillId="0" borderId="0"/>
    <xf numFmtId="0" fontId="11" fillId="11" borderId="38" applyNumberFormat="0" applyFont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0" borderId="0"/>
    <xf numFmtId="0" fontId="11" fillId="0" borderId="0"/>
    <xf numFmtId="0" fontId="11" fillId="11" borderId="38" applyNumberFormat="0" applyFont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0" borderId="0"/>
    <xf numFmtId="0" fontId="11" fillId="0" borderId="0"/>
    <xf numFmtId="0" fontId="11" fillId="11" borderId="38" applyNumberFormat="0" applyFont="0" applyAlignment="0" applyProtection="0"/>
    <xf numFmtId="0" fontId="25" fillId="0" borderId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171" fontId="57" fillId="0" borderId="0" applyFont="0" applyFill="0" applyBorder="0" applyAlignment="0" applyProtection="0"/>
    <xf numFmtId="0" fontId="9" fillId="0" borderId="0"/>
    <xf numFmtId="0" fontId="9" fillId="0" borderId="0"/>
    <xf numFmtId="0" fontId="9" fillId="11" borderId="38" applyNumberFormat="0" applyFont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0" borderId="0"/>
    <xf numFmtId="0" fontId="8" fillId="0" borderId="0"/>
    <xf numFmtId="0" fontId="8" fillId="11" borderId="38" applyNumberFormat="0" applyFont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58" fillId="0" borderId="0" applyFill="0" applyProtection="0"/>
    <xf numFmtId="0" fontId="8" fillId="0" borderId="0"/>
    <xf numFmtId="9" fontId="8" fillId="0" borderId="0" applyFont="0" applyFill="0" applyBorder="0" applyAlignment="0" applyProtection="0"/>
    <xf numFmtId="0" fontId="56" fillId="0" borderId="0"/>
    <xf numFmtId="0" fontId="25" fillId="0" borderId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0" borderId="0"/>
    <xf numFmtId="0" fontId="7" fillId="0" borderId="0"/>
    <xf numFmtId="0" fontId="7" fillId="11" borderId="38" applyNumberFormat="0" applyFont="0" applyAlignment="0" applyProtection="0"/>
    <xf numFmtId="0" fontId="56" fillId="0" borderId="0"/>
    <xf numFmtId="0" fontId="5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58" fillId="0" borderId="0" applyFill="0" applyProtection="0"/>
    <xf numFmtId="0" fontId="25" fillId="0" borderId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171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25" fillId="0" borderId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0" fontId="5" fillId="11" borderId="38" applyNumberFormat="0" applyFont="0" applyAlignment="0" applyProtection="0"/>
    <xf numFmtId="0" fontId="25" fillId="0" borderId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11" borderId="38" applyNumberFormat="0" applyFont="0" applyAlignment="0" applyProtection="0"/>
    <xf numFmtId="0" fontId="25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44" fontId="25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44" fontId="25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43" fontId="5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171" fontId="25" fillId="0" borderId="0" applyFont="0" applyFill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0" borderId="0"/>
    <xf numFmtId="0" fontId="4" fillId="11" borderId="38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44" fontId="25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44" fontId="25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43" fontId="5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11" borderId="38" applyNumberFormat="0" applyFont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3" fontId="5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3" fontId="5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43" fontId="5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38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171" fontId="7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38" applyNumberFormat="0" applyFont="0" applyAlignment="0" applyProtection="0"/>
  </cellStyleXfs>
  <cellXfs count="554">
    <xf numFmtId="0" fontId="0" fillId="0" borderId="0" xfId="0"/>
    <xf numFmtId="0" fontId="59" fillId="0" borderId="0" xfId="0" applyFont="1"/>
    <xf numFmtId="0" fontId="66" fillId="2" borderId="0" xfId="0" applyFont="1" applyFill="1" applyAlignment="1">
      <alignment horizontal="center" vertical="center"/>
    </xf>
    <xf numFmtId="9" fontId="67" fillId="2" borderId="0" xfId="4" applyFont="1" applyFill="1" applyBorder="1" applyAlignment="1">
      <alignment horizontal="center" vertical="center" wrapText="1"/>
    </xf>
    <xf numFmtId="9" fontId="61" fillId="2" borderId="0" xfId="4" applyFont="1" applyFill="1" applyBorder="1" applyAlignment="1">
      <alignment horizontal="center" vertical="center" wrapText="1"/>
    </xf>
    <xf numFmtId="0" fontId="62" fillId="0" borderId="0" xfId="0" applyFont="1" applyAlignment="1">
      <alignment vertical="center"/>
    </xf>
    <xf numFmtId="0" fontId="62" fillId="2" borderId="0" xfId="0" applyFont="1" applyFill="1" applyAlignment="1">
      <alignment vertical="center"/>
    </xf>
    <xf numFmtId="3" fontId="62" fillId="2" borderId="0" xfId="0" applyNumberFormat="1" applyFont="1" applyFill="1" applyAlignment="1">
      <alignment vertical="center"/>
    </xf>
    <xf numFmtId="166" fontId="62" fillId="2" borderId="0" xfId="4" applyNumberFormat="1" applyFont="1" applyFill="1" applyBorder="1" applyAlignment="1">
      <alignment vertical="center"/>
    </xf>
    <xf numFmtId="164" fontId="62" fillId="2" borderId="0" xfId="2" applyFont="1" applyFill="1" applyBorder="1" applyAlignment="1">
      <alignment vertical="center"/>
    </xf>
    <xf numFmtId="168" fontId="62" fillId="0" borderId="0" xfId="2" applyNumberFormat="1" applyFont="1" applyBorder="1" applyAlignment="1">
      <alignment vertical="center"/>
    </xf>
    <xf numFmtId="0" fontId="68" fillId="2" borderId="0" xfId="0" applyFont="1" applyFill="1" applyAlignment="1">
      <alignment vertical="center"/>
    </xf>
    <xf numFmtId="9" fontId="61" fillId="2" borderId="0" xfId="4" applyFont="1" applyFill="1" applyBorder="1" applyAlignment="1">
      <alignment vertical="center"/>
    </xf>
    <xf numFmtId="0" fontId="62" fillId="4" borderId="0" xfId="0" applyFont="1" applyFill="1" applyAlignment="1">
      <alignment vertical="center"/>
    </xf>
    <xf numFmtId="166" fontId="60" fillId="4" borderId="0" xfId="4" applyNumberFormat="1" applyFont="1" applyFill="1" applyBorder="1" applyAlignment="1">
      <alignment horizontal="center"/>
    </xf>
    <xf numFmtId="168" fontId="60" fillId="4" borderId="0" xfId="2" applyNumberFormat="1" applyFont="1" applyFill="1" applyBorder="1" applyAlignment="1"/>
    <xf numFmtId="0" fontId="60" fillId="4" borderId="0" xfId="963" applyFont="1" applyFill="1" applyAlignment="1">
      <alignment horizontal="center"/>
    </xf>
    <xf numFmtId="168" fontId="60" fillId="4" borderId="0" xfId="446" applyNumberFormat="1" applyFont="1" applyFill="1" applyBorder="1" applyAlignment="1">
      <alignment horizontal="center"/>
    </xf>
    <xf numFmtId="168" fontId="60" fillId="4" borderId="0" xfId="2" applyNumberFormat="1" applyFont="1" applyFill="1" applyBorder="1" applyAlignment="1">
      <alignment horizontal="center"/>
    </xf>
    <xf numFmtId="166" fontId="60" fillId="4" borderId="4" xfId="4" applyNumberFormat="1" applyFont="1" applyFill="1" applyBorder="1" applyAlignment="1">
      <alignment horizontal="center"/>
    </xf>
    <xf numFmtId="3" fontId="60" fillId="4" borderId="4" xfId="2" applyNumberFormat="1" applyFont="1" applyFill="1" applyBorder="1" applyAlignment="1">
      <alignment horizontal="center"/>
    </xf>
    <xf numFmtId="0" fontId="59" fillId="4" borderId="3" xfId="0" applyFont="1" applyFill="1" applyBorder="1"/>
    <xf numFmtId="0" fontId="59" fillId="4" borderId="0" xfId="0" applyFont="1" applyFill="1"/>
    <xf numFmtId="0" fontId="59" fillId="39" borderId="0" xfId="0" applyFont="1" applyFill="1"/>
    <xf numFmtId="0" fontId="59" fillId="39" borderId="4" xfId="0" applyFont="1" applyFill="1" applyBorder="1"/>
    <xf numFmtId="9" fontId="60" fillId="4" borderId="0" xfId="4" applyFont="1" applyFill="1" applyBorder="1" applyAlignment="1">
      <alignment horizontal="center"/>
    </xf>
    <xf numFmtId="0" fontId="60" fillId="4" borderId="3" xfId="0" applyFont="1" applyFill="1" applyBorder="1" applyAlignment="1">
      <alignment horizontal="left"/>
    </xf>
    <xf numFmtId="3" fontId="60" fillId="0" borderId="8" xfId="0" applyNumberFormat="1" applyFont="1" applyBorder="1" applyAlignment="1">
      <alignment horizontal="right" vertical="center" wrapText="1"/>
    </xf>
    <xf numFmtId="168" fontId="60" fillId="0" borderId="8" xfId="2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164" fontId="60" fillId="2" borderId="0" xfId="2" applyFont="1" applyFill="1" applyBorder="1" applyAlignment="1">
      <alignment horizontal="center"/>
    </xf>
    <xf numFmtId="164" fontId="60" fillId="4" borderId="0" xfId="2" applyFont="1" applyFill="1" applyBorder="1" applyAlignment="1">
      <alignment horizontal="center"/>
    </xf>
    <xf numFmtId="168" fontId="59" fillId="2" borderId="0" xfId="2" applyNumberFormat="1" applyFont="1" applyFill="1" applyBorder="1"/>
    <xf numFmtId="166" fontId="60" fillId="2" borderId="0" xfId="4" applyNumberFormat="1" applyFont="1" applyFill="1" applyBorder="1"/>
    <xf numFmtId="168" fontId="60" fillId="2" borderId="0" xfId="2" applyNumberFormat="1" applyFont="1" applyFill="1" applyBorder="1"/>
    <xf numFmtId="9" fontId="60" fillId="2" borderId="0" xfId="4" applyFont="1" applyFill="1" applyBorder="1"/>
    <xf numFmtId="0" fontId="59" fillId="4" borderId="4" xfId="0" applyFont="1" applyFill="1" applyBorder="1"/>
    <xf numFmtId="0" fontId="59" fillId="2" borderId="3" xfId="0" applyFont="1" applyFill="1" applyBorder="1"/>
    <xf numFmtId="0" fontId="60" fillId="2" borderId="3" xfId="0" applyFont="1" applyFill="1" applyBorder="1"/>
    <xf numFmtId="0" fontId="62" fillId="4" borderId="1" xfId="0" applyFont="1" applyFill="1" applyBorder="1" applyAlignment="1">
      <alignment vertical="center"/>
    </xf>
    <xf numFmtId="0" fontId="62" fillId="4" borderId="24" xfId="0" applyFont="1" applyFill="1" applyBorder="1" applyAlignment="1">
      <alignment vertical="center"/>
    </xf>
    <xf numFmtId="0" fontId="59" fillId="4" borderId="0" xfId="0" applyFont="1" applyFill="1" applyAlignment="1">
      <alignment vertical="center"/>
    </xf>
    <xf numFmtId="0" fontId="59" fillId="4" borderId="4" xfId="0" applyFont="1" applyFill="1" applyBorder="1" applyAlignment="1">
      <alignment vertical="center"/>
    </xf>
    <xf numFmtId="0" fontId="66" fillId="4" borderId="0" xfId="0" applyFont="1" applyFill="1" applyAlignment="1">
      <alignment horizontal="center" vertical="center"/>
    </xf>
    <xf numFmtId="168" fontId="59" fillId="4" borderId="0" xfId="0" applyNumberFormat="1" applyFont="1" applyFill="1" applyAlignment="1">
      <alignment vertical="center"/>
    </xf>
    <xf numFmtId="0" fontId="62" fillId="4" borderId="3" xfId="0" applyFont="1" applyFill="1" applyBorder="1" applyAlignment="1">
      <alignment vertical="center"/>
    </xf>
    <xf numFmtId="3" fontId="62" fillId="4" borderId="0" xfId="0" applyNumberFormat="1" applyFont="1" applyFill="1" applyAlignment="1">
      <alignment vertical="center"/>
    </xf>
    <xf numFmtId="0" fontId="62" fillId="4" borderId="5" xfId="0" applyFont="1" applyFill="1" applyBorder="1" applyAlignment="1">
      <alignment vertical="center"/>
    </xf>
    <xf numFmtId="0" fontId="62" fillId="4" borderId="20" xfId="0" applyFont="1" applyFill="1" applyBorder="1" applyAlignment="1">
      <alignment vertical="center"/>
    </xf>
    <xf numFmtId="0" fontId="62" fillId="2" borderId="3" xfId="0" applyFont="1" applyFill="1" applyBorder="1" applyAlignment="1">
      <alignment vertical="center"/>
    </xf>
    <xf numFmtId="0" fontId="60" fillId="0" borderId="7" xfId="0" applyFont="1" applyBorder="1" applyAlignment="1">
      <alignment horizontal="left" vertical="center" wrapText="1"/>
    </xf>
    <xf numFmtId="0" fontId="62" fillId="0" borderId="3" xfId="0" applyFont="1" applyBorder="1" applyAlignment="1">
      <alignment vertical="center"/>
    </xf>
    <xf numFmtId="168" fontId="62" fillId="2" borderId="0" xfId="0" applyNumberFormat="1" applyFont="1" applyFill="1" applyAlignment="1">
      <alignment vertical="center"/>
    </xf>
    <xf numFmtId="10" fontId="62" fillId="2" borderId="0" xfId="4" applyNumberFormat="1" applyFont="1" applyFill="1" applyBorder="1" applyAlignment="1">
      <alignment vertical="center"/>
    </xf>
    <xf numFmtId="4" fontId="62" fillId="0" borderId="0" xfId="0" applyNumberFormat="1" applyFont="1" applyAlignment="1">
      <alignment vertical="center"/>
    </xf>
    <xf numFmtId="0" fontId="69" fillId="2" borderId="3" xfId="0" applyFont="1" applyFill="1" applyBorder="1" applyAlignment="1">
      <alignment vertical="center"/>
    </xf>
    <xf numFmtId="9" fontId="62" fillId="2" borderId="0" xfId="4" applyFont="1" applyFill="1" applyBorder="1" applyAlignment="1">
      <alignment vertical="center"/>
    </xf>
    <xf numFmtId="0" fontId="61" fillId="2" borderId="3" xfId="0" applyFont="1" applyFill="1" applyBorder="1" applyAlignment="1">
      <alignment vertical="center"/>
    </xf>
    <xf numFmtId="0" fontId="60" fillId="4" borderId="13" xfId="0" applyFont="1" applyFill="1" applyBorder="1"/>
    <xf numFmtId="166" fontId="60" fillId="4" borderId="28" xfId="4" applyNumberFormat="1" applyFont="1" applyFill="1" applyBorder="1"/>
    <xf numFmtId="166" fontId="60" fillId="0" borderId="28" xfId="4" applyNumberFormat="1" applyFont="1" applyFill="1" applyBorder="1"/>
    <xf numFmtId="0" fontId="59" fillId="2" borderId="0" xfId="0" applyFont="1" applyFill="1"/>
    <xf numFmtId="0" fontId="60" fillId="2" borderId="7" xfId="0" applyFont="1" applyFill="1" applyBorder="1"/>
    <xf numFmtId="168" fontId="59" fillId="2" borderId="8" xfId="0" applyNumberFormat="1" applyFont="1" applyFill="1" applyBorder="1"/>
    <xf numFmtId="10" fontId="60" fillId="4" borderId="8" xfId="4" applyNumberFormat="1" applyFont="1" applyFill="1" applyBorder="1"/>
    <xf numFmtId="166" fontId="60" fillId="4" borderId="27" xfId="4" applyNumberFormat="1" applyFont="1" applyFill="1" applyBorder="1"/>
    <xf numFmtId="0" fontId="60" fillId="0" borderId="7" xfId="0" applyFont="1" applyBorder="1"/>
    <xf numFmtId="168" fontId="60" fillId="0" borderId="9" xfId="2" applyNumberFormat="1" applyFont="1" applyFill="1" applyBorder="1" applyAlignment="1">
      <alignment horizontal="right"/>
    </xf>
    <xf numFmtId="168" fontId="60" fillId="0" borderId="9" xfId="2" applyNumberFormat="1" applyFont="1" applyFill="1" applyBorder="1" applyAlignment="1">
      <alignment horizontal="center"/>
    </xf>
    <xf numFmtId="168" fontId="60" fillId="0" borderId="8" xfId="2" applyNumberFormat="1" applyFont="1" applyFill="1" applyBorder="1" applyAlignment="1">
      <alignment horizontal="center"/>
    </xf>
    <xf numFmtId="168" fontId="60" fillId="2" borderId="8" xfId="2" applyNumberFormat="1" applyFont="1" applyFill="1" applyBorder="1" applyAlignment="1">
      <alignment horizontal="center"/>
    </xf>
    <xf numFmtId="0" fontId="60" fillId="4" borderId="14" xfId="0" applyFont="1" applyFill="1" applyBorder="1"/>
    <xf numFmtId="166" fontId="60" fillId="4" borderId="27" xfId="4" applyNumberFormat="1" applyFont="1" applyFill="1" applyBorder="1" applyAlignment="1">
      <alignment horizontal="center"/>
    </xf>
    <xf numFmtId="166" fontId="60" fillId="0" borderId="27" xfId="4" applyNumberFormat="1" applyFont="1" applyFill="1" applyBorder="1"/>
    <xf numFmtId="166" fontId="60" fillId="4" borderId="8" xfId="4" applyNumberFormat="1" applyFont="1" applyFill="1" applyBorder="1"/>
    <xf numFmtId="9" fontId="60" fillId="4" borderId="27" xfId="4" applyFont="1" applyFill="1" applyBorder="1"/>
    <xf numFmtId="0" fontId="60" fillId="0" borderId="10" xfId="0" applyFont="1" applyBorder="1"/>
    <xf numFmtId="168" fontId="60" fillId="0" borderId="11" xfId="2" applyNumberFormat="1" applyFont="1" applyFill="1" applyBorder="1" applyAlignment="1">
      <alignment horizontal="center"/>
    </xf>
    <xf numFmtId="168" fontId="60" fillId="0" borderId="15" xfId="2" applyNumberFormat="1" applyFont="1" applyFill="1" applyBorder="1" applyAlignment="1">
      <alignment horizontal="center"/>
    </xf>
    <xf numFmtId="43" fontId="63" fillId="38" borderId="49" xfId="0" applyNumberFormat="1" applyFont="1" applyFill="1" applyBorder="1" applyAlignment="1">
      <alignment horizontal="center"/>
    </xf>
    <xf numFmtId="169" fontId="63" fillId="38" borderId="47" xfId="0" applyNumberFormat="1" applyFont="1" applyFill="1" applyBorder="1" applyAlignment="1">
      <alignment horizontal="center"/>
    </xf>
    <xf numFmtId="168" fontId="63" fillId="38" borderId="47" xfId="4" applyNumberFormat="1" applyFont="1" applyFill="1" applyBorder="1" applyAlignment="1">
      <alignment horizontal="center"/>
    </xf>
    <xf numFmtId="10" fontId="63" fillId="38" borderId="47" xfId="4" applyNumberFormat="1" applyFont="1" applyFill="1" applyBorder="1" applyAlignment="1">
      <alignment horizontal="center"/>
    </xf>
    <xf numFmtId="10" fontId="63" fillId="38" borderId="48" xfId="4" applyNumberFormat="1" applyFont="1" applyFill="1" applyBorder="1" applyAlignment="1">
      <alignment horizontal="center"/>
    </xf>
    <xf numFmtId="0" fontId="60" fillId="0" borderId="12" xfId="0" applyFont="1" applyBorder="1"/>
    <xf numFmtId="168" fontId="60" fillId="2" borderId="9" xfId="2" applyNumberFormat="1" applyFont="1" applyFill="1" applyBorder="1" applyAlignment="1">
      <alignment horizontal="center"/>
    </xf>
    <xf numFmtId="0" fontId="60" fillId="4" borderId="56" xfId="0" applyFont="1" applyFill="1" applyBorder="1"/>
    <xf numFmtId="166" fontId="60" fillId="4" borderId="25" xfId="4" applyNumberFormat="1" applyFont="1" applyFill="1" applyBorder="1" applyAlignment="1">
      <alignment horizontal="center"/>
    </xf>
    <xf numFmtId="166" fontId="60" fillId="0" borderId="25" xfId="4" applyNumberFormat="1" applyFont="1" applyFill="1" applyBorder="1"/>
    <xf numFmtId="0" fontId="63" fillId="38" borderId="23" xfId="0" applyFont="1" applyFill="1" applyBorder="1" applyAlignment="1">
      <alignment horizontal="right" vertical="center"/>
    </xf>
    <xf numFmtId="169" fontId="63" fillId="38" borderId="21" xfId="0" applyNumberFormat="1" applyFont="1" applyFill="1" applyBorder="1" applyAlignment="1">
      <alignment horizontal="center"/>
    </xf>
    <xf numFmtId="9" fontId="63" fillId="38" borderId="22" xfId="4" applyFont="1" applyFill="1" applyBorder="1" applyAlignment="1">
      <alignment horizontal="center"/>
    </xf>
    <xf numFmtId="168" fontId="60" fillId="2" borderId="0" xfId="0" applyNumberFormat="1" applyFont="1" applyFill="1"/>
    <xf numFmtId="43" fontId="63" fillId="38" borderId="23" xfId="0" applyNumberFormat="1" applyFont="1" applyFill="1" applyBorder="1" applyAlignment="1">
      <alignment horizontal="center"/>
    </xf>
    <xf numFmtId="9" fontId="63" fillId="38" borderId="21" xfId="4" applyFont="1" applyFill="1" applyBorder="1" applyAlignment="1">
      <alignment horizontal="center"/>
    </xf>
    <xf numFmtId="10" fontId="63" fillId="38" borderId="21" xfId="4" applyNumberFormat="1" applyFont="1" applyFill="1" applyBorder="1" applyAlignment="1">
      <alignment horizontal="center"/>
    </xf>
    <xf numFmtId="0" fontId="60" fillId="4" borderId="5" xfId="0" applyFont="1" applyFill="1" applyBorder="1"/>
    <xf numFmtId="3" fontId="60" fillId="4" borderId="20" xfId="2" applyNumberFormat="1" applyFont="1" applyFill="1" applyBorder="1"/>
    <xf numFmtId="169" fontId="60" fillId="4" borderId="55" xfId="2" applyNumberFormat="1" applyFont="1" applyFill="1" applyBorder="1" applyAlignment="1">
      <alignment horizontal="center"/>
    </xf>
    <xf numFmtId="166" fontId="60" fillId="2" borderId="0" xfId="4" applyNumberFormat="1" applyFont="1" applyFill="1" applyBorder="1" applyAlignment="1">
      <alignment horizontal="center"/>
    </xf>
    <xf numFmtId="168" fontId="60" fillId="2" borderId="0" xfId="2" applyNumberFormat="1" applyFont="1" applyFill="1" applyBorder="1" applyAlignment="1">
      <alignment horizontal="center"/>
    </xf>
    <xf numFmtId="168" fontId="60" fillId="4" borderId="16" xfId="2" applyNumberFormat="1" applyFont="1" applyFill="1" applyBorder="1" applyAlignment="1">
      <alignment horizontal="center"/>
    </xf>
    <xf numFmtId="168" fontId="71" fillId="4" borderId="16" xfId="2" applyNumberFormat="1" applyFont="1" applyFill="1" applyBorder="1" applyAlignment="1">
      <alignment horizontal="center"/>
    </xf>
    <xf numFmtId="9" fontId="59" fillId="2" borderId="0" xfId="4" applyFont="1" applyFill="1" applyBorder="1"/>
    <xf numFmtId="43" fontId="59" fillId="2" borderId="0" xfId="0" applyNumberFormat="1" applyFont="1" applyFill="1"/>
    <xf numFmtId="0" fontId="60" fillId="4" borderId="3" xfId="0" applyFont="1" applyFill="1" applyBorder="1"/>
    <xf numFmtId="168" fontId="60" fillId="4" borderId="0" xfId="2" applyNumberFormat="1" applyFont="1" applyFill="1" applyBorder="1"/>
    <xf numFmtId="168" fontId="60" fillId="4" borderId="0" xfId="2" applyNumberFormat="1" applyFont="1" applyFill="1" applyBorder="1" applyAlignment="1">
      <alignment horizontal="right"/>
    </xf>
    <xf numFmtId="43" fontId="59" fillId="4" borderId="0" xfId="0" applyNumberFormat="1" applyFont="1" applyFill="1"/>
    <xf numFmtId="9" fontId="59" fillId="4" borderId="0" xfId="4" applyFont="1" applyFill="1" applyBorder="1"/>
    <xf numFmtId="168" fontId="59" fillId="4" borderId="0" xfId="0" applyNumberFormat="1" applyFont="1" applyFill="1"/>
    <xf numFmtId="0" fontId="70" fillId="42" borderId="30" xfId="0" applyFont="1" applyFill="1" applyBorder="1" applyAlignment="1">
      <alignment horizontal="center" vertical="center"/>
    </xf>
    <xf numFmtId="0" fontId="63" fillId="42" borderId="30" xfId="0" applyFont="1" applyFill="1" applyBorder="1" applyAlignment="1">
      <alignment horizontal="center" vertical="center"/>
    </xf>
    <xf numFmtId="168" fontId="60" fillId="40" borderId="8" xfId="2" applyNumberFormat="1" applyFont="1" applyFill="1" applyBorder="1" applyAlignment="1">
      <alignment horizontal="right" vertical="center"/>
    </xf>
    <xf numFmtId="3" fontId="71" fillId="43" borderId="8" xfId="0" applyNumberFormat="1" applyFont="1" applyFill="1" applyBorder="1" applyAlignment="1">
      <alignment horizontal="right" vertical="center" wrapText="1"/>
    </xf>
    <xf numFmtId="0" fontId="60" fillId="40" borderId="7" xfId="0" applyFont="1" applyFill="1" applyBorder="1" applyAlignment="1">
      <alignment vertical="center"/>
    </xf>
    <xf numFmtId="168" fontId="60" fillId="40" borderId="8" xfId="75" applyNumberFormat="1" applyFont="1" applyFill="1" applyBorder="1" applyAlignment="1">
      <alignment horizontal="right" vertical="center"/>
    </xf>
    <xf numFmtId="168" fontId="60" fillId="40" borderId="8" xfId="75" applyNumberFormat="1" applyFont="1" applyFill="1" applyBorder="1" applyAlignment="1">
      <alignment horizontal="center" vertical="center"/>
    </xf>
    <xf numFmtId="168" fontId="63" fillId="41" borderId="8" xfId="2" applyNumberFormat="1" applyFont="1" applyFill="1" applyBorder="1" applyAlignment="1">
      <alignment horizontal="center"/>
    </xf>
    <xf numFmtId="166" fontId="63" fillId="41" borderId="25" xfId="4" applyNumberFormat="1" applyFont="1" applyFill="1" applyBorder="1" applyAlignment="1">
      <alignment horizontal="center"/>
    </xf>
    <xf numFmtId="168" fontId="63" fillId="41" borderId="9" xfId="2" applyNumberFormat="1" applyFont="1" applyFill="1" applyBorder="1" applyAlignment="1">
      <alignment horizontal="center"/>
    </xf>
    <xf numFmtId="168" fontId="60" fillId="40" borderId="26" xfId="2" applyNumberFormat="1" applyFont="1" applyFill="1" applyBorder="1" applyAlignment="1">
      <alignment horizontal="center"/>
    </xf>
    <xf numFmtId="168" fontId="60" fillId="40" borderId="57" xfId="2" applyNumberFormat="1" applyFont="1" applyFill="1" applyBorder="1" applyAlignment="1">
      <alignment horizontal="center"/>
    </xf>
    <xf numFmtId="168" fontId="60" fillId="40" borderId="8" xfId="2" applyNumberFormat="1" applyFont="1" applyFill="1" applyBorder="1" applyAlignment="1">
      <alignment horizontal="center"/>
    </xf>
    <xf numFmtId="168" fontId="60" fillId="40" borderId="9" xfId="2" applyNumberFormat="1" applyFont="1" applyFill="1" applyBorder="1" applyAlignment="1">
      <alignment horizontal="center"/>
    </xf>
    <xf numFmtId="168" fontId="60" fillId="40" borderId="7" xfId="2" applyNumberFormat="1" applyFont="1" applyFill="1" applyBorder="1" applyAlignment="1">
      <alignment horizontal="center"/>
    </xf>
    <xf numFmtId="168" fontId="60" fillId="40" borderId="12" xfId="2" applyNumberFormat="1" applyFont="1" applyFill="1" applyBorder="1" applyAlignment="1">
      <alignment horizontal="center"/>
    </xf>
    <xf numFmtId="0" fontId="60" fillId="38" borderId="18" xfId="0" applyFont="1" applyFill="1" applyBorder="1" applyAlignment="1">
      <alignment horizontal="center" vertical="center"/>
    </xf>
    <xf numFmtId="9" fontId="60" fillId="38" borderId="16" xfId="4" applyFont="1" applyFill="1" applyBorder="1" applyAlignment="1">
      <alignment horizontal="center" vertical="center"/>
    </xf>
    <xf numFmtId="3" fontId="60" fillId="38" borderId="19" xfId="0" applyNumberFormat="1" applyFont="1" applyFill="1" applyBorder="1" applyAlignment="1">
      <alignment horizontal="center" vertical="center"/>
    </xf>
    <xf numFmtId="0" fontId="60" fillId="40" borderId="3" xfId="0" applyFont="1" applyFill="1" applyBorder="1" applyAlignment="1">
      <alignment horizontal="left"/>
    </xf>
    <xf numFmtId="0" fontId="60" fillId="40" borderId="0" xfId="0" applyFont="1" applyFill="1" applyAlignment="1">
      <alignment horizontal="center"/>
    </xf>
    <xf numFmtId="166" fontId="60" fillId="40" borderId="0" xfId="4" applyNumberFormat="1" applyFont="1" applyFill="1" applyBorder="1" applyAlignment="1">
      <alignment horizontal="center"/>
    </xf>
    <xf numFmtId="3" fontId="60" fillId="40" borderId="4" xfId="2" applyNumberFormat="1" applyFont="1" applyFill="1" applyBorder="1" applyAlignment="1">
      <alignment horizontal="center"/>
    </xf>
    <xf numFmtId="0" fontId="63" fillId="44" borderId="18" xfId="0" applyFont="1" applyFill="1" applyBorder="1" applyAlignment="1">
      <alignment horizontal="center" vertical="center"/>
    </xf>
    <xf numFmtId="0" fontId="63" fillId="44" borderId="50" xfId="0" applyFont="1" applyFill="1" applyBorder="1" applyAlignment="1">
      <alignment horizontal="center" vertical="center"/>
    </xf>
    <xf numFmtId="0" fontId="63" fillId="44" borderId="22" xfId="0" applyFont="1" applyFill="1" applyBorder="1" applyAlignment="1">
      <alignment horizontal="center" vertical="center" wrapText="1"/>
    </xf>
    <xf numFmtId="0" fontId="63" fillId="44" borderId="22" xfId="0" applyFont="1" applyFill="1" applyBorder="1" applyAlignment="1">
      <alignment horizontal="center" vertical="center"/>
    </xf>
    <xf numFmtId="0" fontId="60" fillId="38" borderId="16" xfId="2" applyNumberFormat="1" applyFont="1" applyFill="1" applyBorder="1" applyAlignment="1">
      <alignment horizontal="center" vertical="center"/>
    </xf>
    <xf numFmtId="3" fontId="60" fillId="38" borderId="16" xfId="0" applyNumberFormat="1" applyFont="1" applyFill="1" applyBorder="1" applyAlignment="1">
      <alignment horizontal="center" vertical="center"/>
    </xf>
    <xf numFmtId="166" fontId="60" fillId="38" borderId="19" xfId="4" applyNumberFormat="1" applyFont="1" applyFill="1" applyBorder="1" applyAlignment="1">
      <alignment horizontal="center" vertical="center"/>
    </xf>
    <xf numFmtId="9" fontId="60" fillId="40" borderId="0" xfId="4" applyFont="1" applyFill="1" applyBorder="1" applyAlignment="1">
      <alignment horizontal="center"/>
    </xf>
    <xf numFmtId="168" fontId="60" fillId="40" borderId="0" xfId="2" applyNumberFormat="1" applyFont="1" applyFill="1" applyBorder="1" applyAlignment="1"/>
    <xf numFmtId="166" fontId="60" fillId="40" borderId="4" xfId="4" applyNumberFormat="1" applyFont="1" applyFill="1" applyBorder="1" applyAlignment="1">
      <alignment horizontal="center"/>
    </xf>
    <xf numFmtId="0" fontId="60" fillId="0" borderId="44" xfId="0" applyFont="1" applyBorder="1" applyAlignment="1">
      <alignment horizontal="left" vertical="center"/>
    </xf>
    <xf numFmtId="168" fontId="60" fillId="4" borderId="45" xfId="2" applyNumberFormat="1" applyFont="1" applyFill="1" applyBorder="1" applyAlignment="1">
      <alignment horizontal="left" vertical="center"/>
    </xf>
    <xf numFmtId="168" fontId="60" fillId="40" borderId="45" xfId="2" applyNumberFormat="1" applyFont="1" applyFill="1" applyBorder="1" applyAlignment="1">
      <alignment horizontal="left" vertical="center"/>
    </xf>
    <xf numFmtId="3" fontId="60" fillId="0" borderId="45" xfId="2" applyNumberFormat="1" applyFont="1" applyFill="1" applyBorder="1" applyAlignment="1">
      <alignment horizontal="right" vertical="center"/>
    </xf>
    <xf numFmtId="0" fontId="60" fillId="0" borderId="49" xfId="0" applyFont="1" applyBorder="1" applyAlignment="1">
      <alignment horizontal="left" vertical="center"/>
    </xf>
    <xf numFmtId="168" fontId="60" fillId="40" borderId="47" xfId="2" applyNumberFormat="1" applyFont="1" applyFill="1" applyBorder="1" applyAlignment="1">
      <alignment horizontal="left" vertical="center"/>
    </xf>
    <xf numFmtId="3" fontId="60" fillId="0" borderId="47" xfId="2" applyNumberFormat="1" applyFont="1" applyFill="1" applyBorder="1" applyAlignment="1">
      <alignment horizontal="right" vertical="center"/>
    </xf>
    <xf numFmtId="0" fontId="60" fillId="0" borderId="44" xfId="0" applyFont="1" applyBorder="1" applyAlignment="1">
      <alignment horizontal="left" vertical="center" wrapText="1"/>
    </xf>
    <xf numFmtId="168" fontId="60" fillId="0" borderId="45" xfId="2" applyNumberFormat="1" applyFont="1" applyBorder="1" applyAlignment="1">
      <alignment horizontal="right" vertical="center"/>
    </xf>
    <xf numFmtId="168" fontId="60" fillId="40" borderId="45" xfId="2" applyNumberFormat="1" applyFont="1" applyFill="1" applyBorder="1" applyAlignment="1">
      <alignment horizontal="right" vertical="center"/>
    </xf>
    <xf numFmtId="3" fontId="60" fillId="0" borderId="45" xfId="0" applyNumberFormat="1" applyFont="1" applyBorder="1" applyAlignment="1">
      <alignment horizontal="right" vertical="center" wrapText="1"/>
    </xf>
    <xf numFmtId="4" fontId="64" fillId="41" borderId="49" xfId="0" applyNumberFormat="1" applyFont="1" applyFill="1" applyBorder="1"/>
    <xf numFmtId="169" fontId="64" fillId="41" borderId="47" xfId="0" applyNumberFormat="1" applyFont="1" applyFill="1" applyBorder="1" applyAlignment="1">
      <alignment horizontal="right" vertical="center"/>
    </xf>
    <xf numFmtId="3" fontId="71" fillId="43" borderId="45" xfId="0" applyNumberFormat="1" applyFont="1" applyFill="1" applyBorder="1" applyAlignment="1">
      <alignment horizontal="right" vertical="center" wrapText="1"/>
    </xf>
    <xf numFmtId="3" fontId="64" fillId="41" borderId="47" xfId="0" applyNumberFormat="1" applyFont="1" applyFill="1" applyBorder="1" applyAlignment="1">
      <alignment horizontal="right"/>
    </xf>
    <xf numFmtId="168" fontId="71" fillId="4" borderId="0" xfId="2" applyNumberFormat="1" applyFont="1" applyFill="1" applyBorder="1" applyAlignment="1">
      <alignment horizontal="center"/>
    </xf>
    <xf numFmtId="9" fontId="60" fillId="4" borderId="27" xfId="4" applyFont="1" applyFill="1" applyBorder="1" applyAlignment="1">
      <alignment horizontal="center"/>
    </xf>
    <xf numFmtId="9" fontId="60" fillId="4" borderId="28" xfId="4" applyFont="1" applyFill="1" applyBorder="1" applyAlignment="1">
      <alignment horizontal="center"/>
    </xf>
    <xf numFmtId="9" fontId="60" fillId="4" borderId="25" xfId="4" applyFont="1" applyFill="1" applyBorder="1" applyAlignment="1">
      <alignment horizontal="center"/>
    </xf>
    <xf numFmtId="0" fontId="63" fillId="44" borderId="0" xfId="0" applyFont="1" applyFill="1"/>
    <xf numFmtId="168" fontId="63" fillId="44" borderId="0" xfId="0" applyNumberFormat="1" applyFont="1" applyFill="1"/>
    <xf numFmtId="168" fontId="60" fillId="40" borderId="0" xfId="2" applyNumberFormat="1" applyFont="1" applyFill="1" applyBorder="1" applyAlignment="1">
      <alignment horizontal="center"/>
    </xf>
    <xf numFmtId="166" fontId="60" fillId="4" borderId="25" xfId="4" applyNumberFormat="1" applyFont="1" applyFill="1" applyBorder="1"/>
    <xf numFmtId="3" fontId="64" fillId="45" borderId="47" xfId="0" applyNumberFormat="1" applyFont="1" applyFill="1" applyBorder="1" applyAlignment="1">
      <alignment horizontal="right"/>
    </xf>
    <xf numFmtId="3" fontId="60" fillId="4" borderId="0" xfId="963" applyNumberFormat="1" applyFont="1" applyFill="1" applyAlignment="1">
      <alignment horizontal="center"/>
    </xf>
    <xf numFmtId="168" fontId="60" fillId="4" borderId="47" xfId="2" applyNumberFormat="1" applyFont="1" applyFill="1" applyBorder="1" applyAlignment="1">
      <alignment horizontal="left" vertical="center"/>
    </xf>
    <xf numFmtId="168" fontId="60" fillId="4" borderId="22" xfId="2" applyNumberFormat="1" applyFont="1" applyFill="1" applyBorder="1" applyAlignment="1">
      <alignment horizontal="center"/>
    </xf>
    <xf numFmtId="169" fontId="63" fillId="38" borderId="63" xfId="0" applyNumberFormat="1" applyFont="1" applyFill="1" applyBorder="1" applyAlignment="1">
      <alignment horizontal="center"/>
    </xf>
    <xf numFmtId="3" fontId="71" fillId="4" borderId="45" xfId="0" applyNumberFormat="1" applyFont="1" applyFill="1" applyBorder="1" applyAlignment="1">
      <alignment horizontal="right" vertical="center" wrapText="1"/>
    </xf>
    <xf numFmtId="3" fontId="71" fillId="4" borderId="8" xfId="0" applyNumberFormat="1" applyFont="1" applyFill="1" applyBorder="1" applyAlignment="1">
      <alignment horizontal="right" vertical="center" wrapText="1"/>
    </xf>
    <xf numFmtId="10" fontId="60" fillId="0" borderId="59" xfId="4" applyNumberFormat="1" applyFont="1" applyFill="1" applyBorder="1" applyAlignment="1">
      <alignment horizontal="right" vertical="center" wrapText="1"/>
    </xf>
    <xf numFmtId="10" fontId="60" fillId="0" borderId="27" xfId="4" applyNumberFormat="1" applyFont="1" applyFill="1" applyBorder="1" applyAlignment="1">
      <alignment horizontal="right" vertical="center" wrapText="1"/>
    </xf>
    <xf numFmtId="10" fontId="64" fillId="41" borderId="48" xfId="4" applyNumberFormat="1" applyFont="1" applyFill="1" applyBorder="1" applyAlignment="1">
      <alignment horizontal="right"/>
    </xf>
    <xf numFmtId="10" fontId="64" fillId="41" borderId="48" xfId="4" applyNumberFormat="1" applyFont="1" applyFill="1" applyBorder="1" applyAlignment="1">
      <alignment horizontal="right" vertical="center"/>
    </xf>
    <xf numFmtId="10" fontId="60" fillId="0" borderId="59" xfId="4" applyNumberFormat="1" applyFont="1" applyFill="1" applyBorder="1" applyAlignment="1">
      <alignment horizontal="right" vertical="center"/>
    </xf>
    <xf numFmtId="10" fontId="60" fillId="0" borderId="48" xfId="4" applyNumberFormat="1" applyFont="1" applyFill="1" applyBorder="1" applyAlignment="1">
      <alignment horizontal="right" vertical="center"/>
    </xf>
    <xf numFmtId="168" fontId="60" fillId="38" borderId="16" xfId="2" applyNumberFormat="1" applyFont="1" applyFill="1" applyBorder="1" applyAlignment="1">
      <alignment horizontal="center" vertical="center"/>
    </xf>
    <xf numFmtId="0" fontId="60" fillId="4" borderId="0" xfId="0" applyFont="1" applyFill="1" applyAlignment="1">
      <alignment horizontal="center" vertical="center"/>
    </xf>
    <xf numFmtId="0" fontId="60" fillId="4" borderId="0" xfId="0" applyFont="1" applyFill="1" applyAlignment="1">
      <alignment horizontal="center"/>
    </xf>
    <xf numFmtId="0" fontId="59" fillId="4" borderId="1" xfId="0" applyFont="1" applyFill="1" applyBorder="1" applyAlignment="1">
      <alignment vertical="center"/>
    </xf>
    <xf numFmtId="0" fontId="59" fillId="4" borderId="24" xfId="0" applyFont="1" applyFill="1" applyBorder="1" applyAlignment="1">
      <alignment vertical="center"/>
    </xf>
    <xf numFmtId="0" fontId="59" fillId="4" borderId="2" xfId="0" applyFont="1" applyFill="1" applyBorder="1" applyAlignment="1">
      <alignment vertical="center"/>
    </xf>
    <xf numFmtId="0" fontId="59" fillId="4" borderId="3" xfId="0" applyFont="1" applyFill="1" applyBorder="1" applyAlignment="1">
      <alignment vertical="center"/>
    </xf>
    <xf numFmtId="168" fontId="60" fillId="4" borderId="0" xfId="2" applyNumberFormat="1" applyFont="1" applyFill="1" applyBorder="1" applyAlignment="1">
      <alignment horizontal="center" vertical="center"/>
    </xf>
    <xf numFmtId="0" fontId="59" fillId="0" borderId="0" xfId="0" applyFont="1" applyAlignment="1">
      <alignment vertical="center"/>
    </xf>
    <xf numFmtId="168" fontId="59" fillId="4" borderId="8" xfId="2" applyNumberFormat="1" applyFont="1" applyFill="1" applyBorder="1" applyAlignment="1">
      <alignment horizontal="center" vertical="center"/>
    </xf>
    <xf numFmtId="168" fontId="59" fillId="39" borderId="8" xfId="2" applyNumberFormat="1" applyFont="1" applyFill="1" applyBorder="1" applyAlignment="1">
      <alignment horizontal="center" vertical="center"/>
    </xf>
    <xf numFmtId="168" fontId="60" fillId="4" borderId="8" xfId="2" applyNumberFormat="1" applyFont="1" applyFill="1" applyBorder="1" applyAlignment="1">
      <alignment horizontal="center" vertical="center"/>
    </xf>
    <xf numFmtId="10" fontId="60" fillId="4" borderId="27" xfId="4" applyNumberFormat="1" applyFont="1" applyFill="1" applyBorder="1" applyAlignment="1">
      <alignment horizontal="right" vertical="center"/>
    </xf>
    <xf numFmtId="4" fontId="59" fillId="4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68" fontId="59" fillId="0" borderId="8" xfId="2" applyNumberFormat="1" applyFont="1" applyFill="1" applyBorder="1" applyAlignment="1">
      <alignment horizontal="center" vertical="center"/>
    </xf>
    <xf numFmtId="168" fontId="59" fillId="0" borderId="8" xfId="2" applyNumberFormat="1" applyFont="1" applyFill="1" applyBorder="1" applyAlignment="1">
      <alignment vertical="center"/>
    </xf>
    <xf numFmtId="168" fontId="59" fillId="39" borderId="11" xfId="2" applyNumberFormat="1" applyFont="1" applyFill="1" applyBorder="1" applyAlignment="1">
      <alignment horizontal="center" vertical="center"/>
    </xf>
    <xf numFmtId="179" fontId="59" fillId="4" borderId="0" xfId="0" applyNumberFormat="1" applyFont="1" applyFill="1" applyAlignment="1">
      <alignment vertical="center"/>
    </xf>
    <xf numFmtId="9" fontId="59" fillId="4" borderId="0" xfId="4" applyFont="1" applyFill="1" applyBorder="1" applyAlignment="1">
      <alignment vertical="center"/>
    </xf>
    <xf numFmtId="168" fontId="59" fillId="4" borderId="8" xfId="2" applyNumberFormat="1" applyFont="1" applyFill="1" applyBorder="1" applyAlignment="1">
      <alignment horizontal="right" vertical="center"/>
    </xf>
    <xf numFmtId="0" fontId="63" fillId="38" borderId="7" xfId="0" applyFont="1" applyFill="1" applyBorder="1" applyAlignment="1">
      <alignment horizontal="center" vertical="center"/>
    </xf>
    <xf numFmtId="168" fontId="63" fillId="38" borderId="8" xfId="0" applyNumberFormat="1" applyFont="1" applyFill="1" applyBorder="1" applyAlignment="1">
      <alignment horizontal="center"/>
    </xf>
    <xf numFmtId="168" fontId="63" fillId="38" borderId="8" xfId="0" applyNumberFormat="1" applyFont="1" applyFill="1" applyBorder="1" applyAlignment="1">
      <alignment horizontal="center" vertical="center"/>
    </xf>
    <xf numFmtId="10" fontId="63" fillId="38" borderId="27" xfId="4" applyNumberFormat="1" applyFont="1" applyFill="1" applyBorder="1"/>
    <xf numFmtId="0" fontId="60" fillId="3" borderId="5" xfId="0" applyFont="1" applyFill="1" applyBorder="1" applyAlignment="1">
      <alignment horizontal="right" vertical="center"/>
    </xf>
    <xf numFmtId="168" fontId="60" fillId="3" borderId="20" xfId="2" applyNumberFormat="1" applyFont="1" applyFill="1" applyBorder="1" applyAlignment="1">
      <alignment horizontal="center" vertical="center"/>
    </xf>
    <xf numFmtId="164" fontId="60" fillId="3" borderId="20" xfId="2" applyFont="1" applyFill="1" applyBorder="1" applyAlignment="1">
      <alignment horizontal="center" vertical="center"/>
    </xf>
    <xf numFmtId="9" fontId="60" fillId="3" borderId="6" xfId="4" applyFont="1" applyFill="1" applyBorder="1" applyAlignment="1">
      <alignment horizontal="right" vertical="center"/>
    </xf>
    <xf numFmtId="0" fontId="60" fillId="3" borderId="3" xfId="0" applyFont="1" applyFill="1" applyBorder="1" applyAlignment="1">
      <alignment horizontal="right" vertical="center"/>
    </xf>
    <xf numFmtId="168" fontId="60" fillId="3" borderId="0" xfId="2" applyNumberFormat="1" applyFont="1" applyFill="1" applyBorder="1" applyAlignment="1">
      <alignment horizontal="center" vertical="center"/>
    </xf>
    <xf numFmtId="164" fontId="60" fillId="3" borderId="0" xfId="2" applyFont="1" applyFill="1" applyBorder="1" applyAlignment="1">
      <alignment horizontal="center" vertical="center"/>
    </xf>
    <xf numFmtId="9" fontId="60" fillId="3" borderId="0" xfId="4" applyFont="1" applyFill="1" applyBorder="1" applyAlignment="1">
      <alignment horizontal="right" vertical="center"/>
    </xf>
    <xf numFmtId="164" fontId="59" fillId="4" borderId="0" xfId="2" applyFont="1" applyFill="1" applyBorder="1" applyAlignment="1">
      <alignment vertical="center"/>
    </xf>
    <xf numFmtId="10" fontId="59" fillId="4" borderId="0" xfId="4" applyNumberFormat="1" applyFont="1" applyFill="1" applyBorder="1" applyAlignment="1">
      <alignment vertical="center"/>
    </xf>
    <xf numFmtId="168" fontId="60" fillId="40" borderId="18" xfId="0" applyNumberFormat="1" applyFont="1" applyFill="1" applyBorder="1" applyAlignment="1">
      <alignment vertical="center"/>
    </xf>
    <xf numFmtId="168" fontId="60" fillId="40" borderId="16" xfId="0" applyNumberFormat="1" applyFont="1" applyFill="1" applyBorder="1" applyAlignment="1">
      <alignment horizontal="center" vertical="center"/>
    </xf>
    <xf numFmtId="168" fontId="60" fillId="40" borderId="19" xfId="0" applyNumberFormat="1" applyFont="1" applyFill="1" applyBorder="1" applyAlignment="1">
      <alignment horizontal="center" vertical="center"/>
    </xf>
    <xf numFmtId="168" fontId="74" fillId="4" borderId="3" xfId="0" applyNumberFormat="1" applyFont="1" applyFill="1" applyBorder="1" applyAlignment="1">
      <alignment vertical="center"/>
    </xf>
    <xf numFmtId="168" fontId="74" fillId="4" borderId="0" xfId="2" applyNumberFormat="1" applyFont="1" applyFill="1" applyBorder="1" applyAlignment="1">
      <alignment horizontal="right" vertical="center"/>
    </xf>
    <xf numFmtId="168" fontId="74" fillId="4" borderId="0" xfId="2" applyNumberFormat="1" applyFont="1" applyFill="1" applyBorder="1" applyAlignment="1">
      <alignment horizontal="center" vertical="center"/>
    </xf>
    <xf numFmtId="168" fontId="71" fillId="4" borderId="3" xfId="0" applyNumberFormat="1" applyFont="1" applyFill="1" applyBorder="1" applyAlignment="1">
      <alignment vertical="center"/>
    </xf>
    <xf numFmtId="168" fontId="71" fillId="4" borderId="0" xfId="2" applyNumberFormat="1" applyFont="1" applyFill="1" applyBorder="1" applyAlignment="1">
      <alignment horizontal="center" vertical="center"/>
    </xf>
    <xf numFmtId="10" fontId="59" fillId="4" borderId="0" xfId="0" applyNumberFormat="1" applyFont="1" applyFill="1" applyAlignment="1">
      <alignment vertical="center"/>
    </xf>
    <xf numFmtId="0" fontId="75" fillId="4" borderId="0" xfId="0" applyFont="1" applyFill="1" applyAlignment="1">
      <alignment horizontal="center" vertical="center"/>
    </xf>
    <xf numFmtId="0" fontId="59" fillId="4" borderId="0" xfId="0" applyFont="1" applyFill="1" applyAlignment="1">
      <alignment horizontal="right" vertical="center"/>
    </xf>
    <xf numFmtId="168" fontId="59" fillId="4" borderId="3" xfId="0" applyNumberFormat="1" applyFont="1" applyFill="1" applyBorder="1" applyAlignment="1">
      <alignment vertical="center"/>
    </xf>
    <xf numFmtId="0" fontId="63" fillId="38" borderId="18" xfId="0" applyFont="1" applyFill="1" applyBorder="1" applyAlignment="1">
      <alignment horizontal="center" vertical="center"/>
    </xf>
    <xf numFmtId="10" fontId="63" fillId="38" borderId="19" xfId="4" applyNumberFormat="1" applyFont="1" applyFill="1" applyBorder="1" applyAlignment="1">
      <alignment horizontal="center"/>
    </xf>
    <xf numFmtId="0" fontId="75" fillId="40" borderId="30" xfId="0" applyFont="1" applyFill="1" applyBorder="1" applyAlignment="1">
      <alignment horizontal="center" vertical="center"/>
    </xf>
    <xf numFmtId="0" fontId="75" fillId="38" borderId="15" xfId="0" applyFont="1" applyFill="1" applyBorder="1" applyAlignment="1">
      <alignment horizontal="center" vertical="center"/>
    </xf>
    <xf numFmtId="170" fontId="75" fillId="44" borderId="29" xfId="0" applyNumberFormat="1" applyFont="1" applyFill="1" applyBorder="1" applyAlignment="1">
      <alignment horizontal="center" vertical="center"/>
    </xf>
    <xf numFmtId="168" fontId="60" fillId="4" borderId="3" xfId="0" applyNumberFormat="1" applyFont="1" applyFill="1" applyBorder="1" applyAlignment="1">
      <alignment vertical="center"/>
    </xf>
    <xf numFmtId="168" fontId="60" fillId="4" borderId="0" xfId="2" applyNumberFormat="1" applyFont="1" applyFill="1" applyBorder="1" applyAlignment="1">
      <alignment horizontal="left" vertical="center" indent="1"/>
    </xf>
    <xf numFmtId="168" fontId="59" fillId="4" borderId="0" xfId="2" applyNumberFormat="1" applyFont="1" applyFill="1" applyBorder="1" applyAlignment="1">
      <alignment horizontal="left" vertical="center" indent="1"/>
    </xf>
    <xf numFmtId="180" fontId="63" fillId="38" borderId="19" xfId="4" applyNumberFormat="1" applyFont="1" applyFill="1" applyBorder="1" applyAlignment="1">
      <alignment horizontal="center"/>
    </xf>
    <xf numFmtId="10" fontId="26" fillId="0" borderId="0" xfId="4" applyNumberFormat="1" applyFont="1" applyAlignment="1">
      <alignment vertical="center"/>
    </xf>
    <xf numFmtId="168" fontId="59" fillId="4" borderId="3" xfId="0" applyNumberFormat="1" applyFont="1" applyFill="1" applyBorder="1" applyAlignment="1">
      <alignment horizontal="left" vertical="center"/>
    </xf>
    <xf numFmtId="10" fontId="59" fillId="4" borderId="0" xfId="4" applyNumberFormat="1" applyFont="1" applyFill="1" applyBorder="1" applyAlignment="1">
      <alignment horizontal="right" vertical="center"/>
    </xf>
    <xf numFmtId="164" fontId="59" fillId="4" borderId="0" xfId="2" applyFont="1" applyFill="1" applyBorder="1" applyAlignment="1">
      <alignment horizontal="center" vertical="center"/>
    </xf>
    <xf numFmtId="0" fontId="63" fillId="4" borderId="0" xfId="0" applyFont="1" applyFill="1" applyAlignment="1">
      <alignment horizontal="center" vertical="center"/>
    </xf>
    <xf numFmtId="168" fontId="74" fillId="4" borderId="0" xfId="2" applyNumberFormat="1" applyFont="1" applyFill="1" applyBorder="1" applyAlignment="1">
      <alignment vertical="center"/>
    </xf>
    <xf numFmtId="10" fontId="59" fillId="4" borderId="0" xfId="4" applyNumberFormat="1" applyFont="1" applyFill="1" applyBorder="1" applyAlignment="1">
      <alignment horizontal="center" vertical="center"/>
    </xf>
    <xf numFmtId="170" fontId="63" fillId="4" borderId="0" xfId="0" applyNumberFormat="1" applyFont="1" applyFill="1" applyAlignment="1">
      <alignment horizontal="center" vertical="center"/>
    </xf>
    <xf numFmtId="168" fontId="60" fillId="4" borderId="3" xfId="0" applyNumberFormat="1" applyFont="1" applyFill="1" applyBorder="1" applyAlignment="1">
      <alignment horizontal="left" vertical="center"/>
    </xf>
    <xf numFmtId="168" fontId="71" fillId="4" borderId="0" xfId="2" applyNumberFormat="1" applyFont="1" applyFill="1" applyBorder="1" applyAlignment="1">
      <alignment vertical="center"/>
    </xf>
    <xf numFmtId="10" fontId="74" fillId="4" borderId="0" xfId="4" applyNumberFormat="1" applyFont="1" applyFill="1" applyBorder="1" applyAlignment="1">
      <alignment vertical="center"/>
    </xf>
    <xf numFmtId="168" fontId="76" fillId="4" borderId="0" xfId="0" applyNumberFormat="1" applyFont="1" applyFill="1" applyAlignment="1">
      <alignment vertical="center"/>
    </xf>
    <xf numFmtId="168" fontId="59" fillId="4" borderId="0" xfId="2" applyNumberFormat="1" applyFont="1" applyFill="1" applyBorder="1" applyAlignment="1">
      <alignment vertical="center"/>
    </xf>
    <xf numFmtId="180" fontId="59" fillId="4" borderId="0" xfId="4" applyNumberFormat="1" applyFont="1" applyFill="1" applyBorder="1" applyAlignment="1">
      <alignment vertical="center"/>
    </xf>
    <xf numFmtId="164" fontId="59" fillId="4" borderId="0" xfId="0" applyNumberFormat="1" applyFont="1" applyFill="1" applyAlignment="1">
      <alignment vertical="center"/>
    </xf>
    <xf numFmtId="0" fontId="70" fillId="44" borderId="45" xfId="0" applyFont="1" applyFill="1" applyBorder="1" applyAlignment="1">
      <alignment horizontal="center" vertical="center"/>
    </xf>
    <xf numFmtId="0" fontId="70" fillId="44" borderId="45" xfId="0" applyFont="1" applyFill="1" applyBorder="1" applyAlignment="1" applyProtection="1">
      <alignment horizontal="center" vertical="center"/>
      <protection locked="0"/>
    </xf>
    <xf numFmtId="0" fontId="70" fillId="44" borderId="46" xfId="0" applyFont="1" applyFill="1" applyBorder="1" applyAlignment="1">
      <alignment horizontal="center" vertical="center"/>
    </xf>
    <xf numFmtId="43" fontId="59" fillId="4" borderId="0" xfId="0" applyNumberFormat="1" applyFont="1" applyFill="1" applyAlignment="1">
      <alignment vertical="center"/>
    </xf>
    <xf numFmtId="168" fontId="60" fillId="4" borderId="8" xfId="0" applyNumberFormat="1" applyFont="1" applyFill="1" applyBorder="1" applyAlignment="1">
      <alignment vertical="center"/>
    </xf>
    <xf numFmtId="10" fontId="60" fillId="4" borderId="8" xfId="4" applyNumberFormat="1" applyFont="1" applyFill="1" applyBorder="1" applyAlignment="1">
      <alignment horizontal="center" vertical="center"/>
    </xf>
    <xf numFmtId="10" fontId="60" fillId="4" borderId="8" xfId="0" applyNumberFormat="1" applyFont="1" applyFill="1" applyBorder="1" applyAlignment="1">
      <alignment horizontal="center" vertical="center"/>
    </xf>
    <xf numFmtId="10" fontId="60" fillId="4" borderId="27" xfId="0" applyNumberFormat="1" applyFont="1" applyFill="1" applyBorder="1" applyAlignment="1">
      <alignment horizontal="center" vertical="center"/>
    </xf>
    <xf numFmtId="0" fontId="59" fillId="40" borderId="5" xfId="0" applyFont="1" applyFill="1" applyBorder="1" applyAlignment="1">
      <alignment vertical="center"/>
    </xf>
    <xf numFmtId="0" fontId="59" fillId="40" borderId="20" xfId="0" applyFont="1" applyFill="1" applyBorder="1" applyAlignment="1">
      <alignment vertical="center"/>
    </xf>
    <xf numFmtId="168" fontId="60" fillId="40" borderId="47" xfId="0" applyNumberFormat="1" applyFont="1" applyFill="1" applyBorder="1" applyAlignment="1">
      <alignment horizontal="center" vertical="center"/>
    </xf>
    <xf numFmtId="10" fontId="60" fillId="40" borderId="47" xfId="4" applyNumberFormat="1" applyFont="1" applyFill="1" applyBorder="1" applyAlignment="1">
      <alignment horizontal="center" vertical="center"/>
    </xf>
    <xf numFmtId="10" fontId="60" fillId="40" borderId="48" xfId="4" applyNumberFormat="1" applyFont="1" applyFill="1" applyBorder="1" applyAlignment="1">
      <alignment horizontal="center" vertical="center"/>
    </xf>
    <xf numFmtId="0" fontId="70" fillId="44" borderId="44" xfId="0" applyFont="1" applyFill="1" applyBorder="1" applyAlignment="1">
      <alignment horizontal="center" vertical="center"/>
    </xf>
    <xf numFmtId="0" fontId="70" fillId="44" borderId="58" xfId="0" applyFont="1" applyFill="1" applyBorder="1" applyAlignment="1">
      <alignment horizontal="center" vertical="center"/>
    </xf>
    <xf numFmtId="166" fontId="60" fillId="4" borderId="0" xfId="4" applyNumberFormat="1" applyFont="1" applyFill="1" applyBorder="1" applyAlignment="1">
      <alignment vertical="center"/>
    </xf>
    <xf numFmtId="168" fontId="71" fillId="0" borderId="1" xfId="2" applyNumberFormat="1" applyFont="1" applyFill="1" applyBorder="1" applyAlignment="1">
      <alignment vertical="center"/>
    </xf>
    <xf numFmtId="9" fontId="60" fillId="4" borderId="1" xfId="4" applyFont="1" applyFill="1" applyBorder="1" applyAlignment="1">
      <alignment vertical="center"/>
    </xf>
    <xf numFmtId="1" fontId="71" fillId="4" borderId="30" xfId="4" applyNumberFormat="1" applyFont="1" applyFill="1" applyBorder="1" applyAlignment="1">
      <alignment vertical="center"/>
    </xf>
    <xf numFmtId="9" fontId="71" fillId="4" borderId="24" xfId="4" applyFont="1" applyFill="1" applyBorder="1" applyAlignment="1">
      <alignment horizontal="right" vertical="center"/>
    </xf>
    <xf numFmtId="168" fontId="71" fillId="40" borderId="15" xfId="2" applyNumberFormat="1" applyFont="1" applyFill="1" applyBorder="1" applyAlignment="1">
      <alignment vertical="center"/>
    </xf>
    <xf numFmtId="168" fontId="71" fillId="4" borderId="3" xfId="2" applyNumberFormat="1" applyFont="1" applyFill="1" applyBorder="1" applyAlignment="1">
      <alignment vertical="center"/>
    </xf>
    <xf numFmtId="9" fontId="60" fillId="4" borderId="3" xfId="4" applyFont="1" applyFill="1" applyBorder="1" applyAlignment="1">
      <alignment vertical="center"/>
    </xf>
    <xf numFmtId="1" fontId="60" fillId="4" borderId="15" xfId="4" applyNumberFormat="1" applyFont="1" applyFill="1" applyBorder="1" applyAlignment="1">
      <alignment vertical="center"/>
    </xf>
    <xf numFmtId="9" fontId="60" fillId="4" borderId="0" xfId="4" applyFont="1" applyFill="1" applyBorder="1" applyAlignment="1">
      <alignment horizontal="right" vertical="center"/>
    </xf>
    <xf numFmtId="168" fontId="71" fillId="0" borderId="3" xfId="2" applyNumberFormat="1" applyFont="1" applyFill="1" applyBorder="1" applyAlignment="1">
      <alignment vertical="center"/>
    </xf>
    <xf numFmtId="1" fontId="71" fillId="4" borderId="15" xfId="4" applyNumberFormat="1" applyFont="1" applyFill="1" applyBorder="1" applyAlignment="1">
      <alignment vertical="center"/>
    </xf>
    <xf numFmtId="9" fontId="71" fillId="4" borderId="0" xfId="4" applyFont="1" applyFill="1" applyBorder="1" applyAlignment="1">
      <alignment horizontal="right" vertical="center"/>
    </xf>
    <xf numFmtId="168" fontId="60" fillId="4" borderId="3" xfId="2" applyNumberFormat="1" applyFont="1" applyFill="1" applyBorder="1" applyAlignment="1">
      <alignment vertical="center"/>
    </xf>
    <xf numFmtId="168" fontId="71" fillId="40" borderId="29" xfId="2" applyNumberFormat="1" applyFont="1" applyFill="1" applyBorder="1" applyAlignment="1">
      <alignment vertical="center"/>
    </xf>
    <xf numFmtId="168" fontId="71" fillId="4" borderId="5" xfId="2" applyNumberFormat="1" applyFont="1" applyFill="1" applyBorder="1" applyAlignment="1">
      <alignment vertical="center"/>
    </xf>
    <xf numFmtId="1" fontId="71" fillId="4" borderId="29" xfId="4" applyNumberFormat="1" applyFont="1" applyFill="1" applyBorder="1" applyAlignment="1">
      <alignment vertical="center"/>
    </xf>
    <xf numFmtId="0" fontId="63" fillId="38" borderId="23" xfId="0" applyFont="1" applyFill="1" applyBorder="1" applyAlignment="1">
      <alignment horizontal="center" vertical="center"/>
    </xf>
    <xf numFmtId="3" fontId="63" fillId="38" borderId="21" xfId="0" applyNumberFormat="1" applyFont="1" applyFill="1" applyBorder="1"/>
    <xf numFmtId="169" fontId="63" fillId="38" borderId="21" xfId="0" applyNumberFormat="1" applyFont="1" applyFill="1" applyBorder="1" applyAlignment="1">
      <alignment horizontal="center" vertical="center"/>
    </xf>
    <xf numFmtId="10" fontId="63" fillId="38" borderId="21" xfId="4" applyNumberFormat="1" applyFont="1" applyFill="1" applyBorder="1" applyAlignment="1">
      <alignment horizontal="center" vertical="center"/>
    </xf>
    <xf numFmtId="0" fontId="63" fillId="44" borderId="3" xfId="0" applyFont="1" applyFill="1" applyBorder="1" applyAlignment="1">
      <alignment vertical="center"/>
    </xf>
    <xf numFmtId="0" fontId="59" fillId="44" borderId="0" xfId="0" applyFont="1" applyFill="1" applyAlignment="1">
      <alignment vertical="center"/>
    </xf>
    <xf numFmtId="166" fontId="59" fillId="4" borderId="0" xfId="4" applyNumberFormat="1" applyFont="1" applyFill="1" applyBorder="1" applyAlignment="1">
      <alignment vertical="center"/>
    </xf>
    <xf numFmtId="166" fontId="59" fillId="4" borderId="0" xfId="4" applyNumberFormat="1" applyFont="1" applyFill="1" applyBorder="1" applyAlignment="1">
      <alignment horizontal="right" vertical="center"/>
    </xf>
    <xf numFmtId="168" fontId="60" fillId="4" borderId="30" xfId="0" applyNumberFormat="1" applyFont="1" applyFill="1" applyBorder="1" applyAlignment="1">
      <alignment vertical="center"/>
    </xf>
    <xf numFmtId="10" fontId="60" fillId="4" borderId="30" xfId="4" applyNumberFormat="1" applyFont="1" applyFill="1" applyBorder="1" applyAlignment="1">
      <alignment vertical="center"/>
    </xf>
    <xf numFmtId="168" fontId="60" fillId="4" borderId="15" xfId="0" applyNumberFormat="1" applyFont="1" applyFill="1" applyBorder="1" applyAlignment="1">
      <alignment vertical="center"/>
    </xf>
    <xf numFmtId="10" fontId="60" fillId="4" borderId="15" xfId="4" applyNumberFormat="1" applyFont="1" applyFill="1" applyBorder="1" applyAlignment="1">
      <alignment vertical="center"/>
    </xf>
    <xf numFmtId="168" fontId="60" fillId="4" borderId="4" xfId="0" applyNumberFormat="1" applyFont="1" applyFill="1" applyBorder="1" applyAlignment="1">
      <alignment vertical="center"/>
    </xf>
    <xf numFmtId="10" fontId="60" fillId="4" borderId="4" xfId="4" applyNumberFormat="1" applyFont="1" applyFill="1" applyBorder="1" applyAlignment="1">
      <alignment vertical="center"/>
    </xf>
    <xf numFmtId="0" fontId="60" fillId="38" borderId="3" xfId="0" applyFont="1" applyFill="1" applyBorder="1" applyAlignment="1">
      <alignment vertical="center"/>
    </xf>
    <xf numFmtId="168" fontId="60" fillId="38" borderId="0" xfId="0" applyNumberFormat="1" applyFont="1" applyFill="1" applyAlignment="1">
      <alignment vertical="center"/>
    </xf>
    <xf numFmtId="0" fontId="60" fillId="4" borderId="5" xfId="0" applyFont="1" applyFill="1" applyBorder="1" applyAlignment="1">
      <alignment horizontal="left" vertical="center"/>
    </xf>
    <xf numFmtId="0" fontId="60" fillId="4" borderId="20" xfId="0" applyFont="1" applyFill="1" applyBorder="1" applyAlignment="1">
      <alignment horizontal="left" vertical="center"/>
    </xf>
    <xf numFmtId="0" fontId="60" fillId="4" borderId="6" xfId="0" applyFont="1" applyFill="1" applyBorder="1" applyAlignment="1">
      <alignment horizontal="left" vertical="center"/>
    </xf>
    <xf numFmtId="168" fontId="60" fillId="4" borderId="29" xfId="0" applyNumberFormat="1" applyFont="1" applyFill="1" applyBorder="1" applyAlignment="1">
      <alignment vertical="center"/>
    </xf>
    <xf numFmtId="10" fontId="60" fillId="4" borderId="29" xfId="4" applyNumberFormat="1" applyFont="1" applyFill="1" applyBorder="1" applyAlignment="1">
      <alignment vertical="center"/>
    </xf>
    <xf numFmtId="168" fontId="60" fillId="4" borderId="0" xfId="0" applyNumberFormat="1" applyFont="1" applyFill="1" applyAlignment="1">
      <alignment vertical="center" wrapText="1"/>
    </xf>
    <xf numFmtId="0" fontId="71" fillId="40" borderId="3" xfId="0" applyFont="1" applyFill="1" applyBorder="1" applyAlignment="1">
      <alignment vertical="center"/>
    </xf>
    <xf numFmtId="168" fontId="71" fillId="40" borderId="0" xfId="0" applyNumberFormat="1" applyFont="1" applyFill="1" applyAlignment="1">
      <alignment vertical="center"/>
    </xf>
    <xf numFmtId="168" fontId="71" fillId="4" borderId="0" xfId="0" applyNumberFormat="1" applyFont="1" applyFill="1" applyAlignment="1">
      <alignment vertical="center" wrapText="1"/>
    </xf>
    <xf numFmtId="177" fontId="59" fillId="4" borderId="0" xfId="0" applyNumberFormat="1" applyFont="1" applyFill="1" applyAlignment="1">
      <alignment vertical="center"/>
    </xf>
    <xf numFmtId="168" fontId="73" fillId="41" borderId="0" xfId="0" applyNumberFormat="1" applyFont="1" applyFill="1" applyAlignment="1">
      <alignment vertical="center"/>
    </xf>
    <xf numFmtId="0" fontId="59" fillId="4" borderId="20" xfId="0" applyFont="1" applyFill="1" applyBorder="1" applyAlignment="1">
      <alignment vertical="center"/>
    </xf>
    <xf numFmtId="0" fontId="59" fillId="4" borderId="5" xfId="0" applyFont="1" applyFill="1" applyBorder="1" applyAlignment="1">
      <alignment vertical="center"/>
    </xf>
    <xf numFmtId="0" fontId="59" fillId="4" borderId="6" xfId="0" applyFont="1" applyFill="1" applyBorder="1" applyAlignment="1">
      <alignment vertical="center"/>
    </xf>
    <xf numFmtId="17" fontId="59" fillId="4" borderId="0" xfId="0" applyNumberFormat="1" applyFont="1" applyFill="1" applyAlignment="1">
      <alignment horizontal="center" vertical="center"/>
    </xf>
    <xf numFmtId="0" fontId="76" fillId="4" borderId="20" xfId="0" applyFont="1" applyFill="1" applyBorder="1" applyAlignment="1">
      <alignment vertical="center"/>
    </xf>
    <xf numFmtId="0" fontId="60" fillId="4" borderId="4" xfId="0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3" fillId="38" borderId="50" xfId="0" applyFont="1" applyFill="1" applyBorder="1" applyAlignment="1">
      <alignment horizontal="center" vertical="center"/>
    </xf>
    <xf numFmtId="0" fontId="63" fillId="38" borderId="49" xfId="0" applyFont="1" applyFill="1" applyBorder="1" applyAlignment="1">
      <alignment horizontal="center" vertical="center"/>
    </xf>
    <xf numFmtId="0" fontId="63" fillId="38" borderId="48" xfId="0" applyFont="1" applyFill="1" applyBorder="1" applyAlignment="1">
      <alignment horizontal="center" vertical="center"/>
    </xf>
    <xf numFmtId="0" fontId="63" fillId="38" borderId="41" xfId="0" applyFont="1" applyFill="1" applyBorder="1" applyAlignment="1">
      <alignment horizontal="center" vertical="center"/>
    </xf>
    <xf numFmtId="0" fontId="60" fillId="4" borderId="15" xfId="0" applyFont="1" applyFill="1" applyBorder="1" applyAlignment="1">
      <alignment vertical="center"/>
    </xf>
    <xf numFmtId="168" fontId="60" fillId="39" borderId="0" xfId="2" applyNumberFormat="1" applyFont="1" applyFill="1" applyBorder="1" applyAlignment="1">
      <alignment horizontal="center" vertical="center"/>
    </xf>
    <xf numFmtId="167" fontId="60" fillId="4" borderId="0" xfId="2" applyNumberFormat="1" applyFont="1" applyFill="1" applyBorder="1" applyAlignment="1">
      <alignment horizontal="center" vertical="center"/>
    </xf>
    <xf numFmtId="168" fontId="60" fillId="4" borderId="30" xfId="2" applyNumberFormat="1" applyFont="1" applyFill="1" applyBorder="1" applyAlignment="1">
      <alignment horizontal="center" vertical="center"/>
    </xf>
    <xf numFmtId="166" fontId="60" fillId="4" borderId="30" xfId="4" applyNumberFormat="1" applyFont="1" applyFill="1" applyBorder="1" applyAlignment="1">
      <alignment horizontal="right" vertical="center"/>
    </xf>
    <xf numFmtId="168" fontId="60" fillId="4" borderId="15" xfId="2" applyNumberFormat="1" applyFont="1" applyFill="1" applyBorder="1" applyAlignment="1">
      <alignment vertical="center"/>
    </xf>
    <xf numFmtId="166" fontId="60" fillId="40" borderId="15" xfId="4" applyNumberFormat="1" applyFont="1" applyFill="1" applyBorder="1" applyAlignment="1">
      <alignment vertical="center"/>
    </xf>
    <xf numFmtId="168" fontId="60" fillId="0" borderId="15" xfId="2" applyNumberFormat="1" applyFont="1" applyFill="1" applyBorder="1" applyAlignment="1">
      <alignment vertical="center"/>
    </xf>
    <xf numFmtId="166" fontId="60" fillId="37" borderId="15" xfId="4" applyNumberFormat="1" applyFont="1" applyFill="1" applyBorder="1" applyAlignment="1">
      <alignment vertical="center"/>
    </xf>
    <xf numFmtId="166" fontId="60" fillId="4" borderId="3" xfId="4" applyNumberFormat="1" applyFont="1" applyFill="1" applyBorder="1" applyAlignment="1">
      <alignment vertical="center"/>
    </xf>
    <xf numFmtId="168" fontId="60" fillId="37" borderId="15" xfId="2" applyNumberFormat="1" applyFont="1" applyFill="1" applyBorder="1" applyAlignment="1">
      <alignment vertical="center"/>
    </xf>
    <xf numFmtId="166" fontId="60" fillId="4" borderId="15" xfId="4" applyNumberFormat="1" applyFont="1" applyFill="1" applyBorder="1" applyAlignment="1">
      <alignment vertical="center"/>
    </xf>
    <xf numFmtId="168" fontId="60" fillId="4" borderId="15" xfId="2" applyNumberFormat="1" applyFont="1" applyFill="1" applyBorder="1" applyAlignment="1">
      <alignment horizontal="center" vertical="center"/>
    </xf>
    <xf numFmtId="166" fontId="60" fillId="4" borderId="15" xfId="4" applyNumberFormat="1" applyFont="1" applyFill="1" applyBorder="1" applyAlignment="1">
      <alignment horizontal="right" vertical="center"/>
    </xf>
    <xf numFmtId="10" fontId="60" fillId="4" borderId="15" xfId="4" applyNumberFormat="1" applyFont="1" applyFill="1" applyBorder="1" applyAlignment="1">
      <alignment horizontal="right" vertical="center"/>
    </xf>
    <xf numFmtId="168" fontId="63" fillId="38" borderId="21" xfId="0" applyNumberFormat="1" applyFont="1" applyFill="1" applyBorder="1" applyAlignment="1">
      <alignment horizontal="center" vertical="center"/>
    </xf>
    <xf numFmtId="168" fontId="63" fillId="38" borderId="50" xfId="0" applyNumberFormat="1" applyFont="1" applyFill="1" applyBorder="1" applyAlignment="1">
      <alignment horizontal="center" vertical="center"/>
    </xf>
    <xf numFmtId="9" fontId="63" fillId="38" borderId="17" xfId="4" applyFont="1" applyFill="1" applyBorder="1" applyAlignment="1">
      <alignment horizontal="center" vertical="center"/>
    </xf>
    <xf numFmtId="0" fontId="60" fillId="4" borderId="29" xfId="0" applyFont="1" applyFill="1" applyBorder="1" applyAlignment="1">
      <alignment horizontal="center" vertical="center"/>
    </xf>
    <xf numFmtId="168" fontId="60" fillId="0" borderId="0" xfId="2" applyNumberFormat="1" applyFont="1" applyFill="1" applyBorder="1" applyAlignment="1">
      <alignment horizontal="center" vertical="center"/>
    </xf>
    <xf numFmtId="0" fontId="60" fillId="0" borderId="17" xfId="0" applyFont="1" applyBorder="1" applyAlignment="1">
      <alignment horizontal="left" vertical="center"/>
    </xf>
    <xf numFmtId="166" fontId="60" fillId="40" borderId="30" xfId="4" applyNumberFormat="1" applyFont="1" applyFill="1" applyBorder="1" applyAlignment="1">
      <alignment vertical="center"/>
    </xf>
    <xf numFmtId="166" fontId="60" fillId="4" borderId="30" xfId="4" applyNumberFormat="1" applyFont="1" applyFill="1" applyBorder="1" applyAlignment="1">
      <alignment vertical="center"/>
    </xf>
    <xf numFmtId="166" fontId="60" fillId="4" borderId="17" xfId="4" applyNumberFormat="1" applyFont="1" applyFill="1" applyBorder="1" applyAlignment="1" applyProtection="1">
      <alignment horizontal="right" vertical="center"/>
      <protection locked="0"/>
    </xf>
    <xf numFmtId="168" fontId="60" fillId="4" borderId="17" xfId="2" applyNumberFormat="1" applyFont="1" applyFill="1" applyBorder="1" applyAlignment="1">
      <alignment vertical="center"/>
    </xf>
    <xf numFmtId="166" fontId="60" fillId="4" borderId="17" xfId="4" applyNumberFormat="1" applyFont="1" applyFill="1" applyBorder="1" applyAlignment="1">
      <alignment vertical="center"/>
    </xf>
    <xf numFmtId="168" fontId="60" fillId="4" borderId="17" xfId="0" applyNumberFormat="1" applyFont="1" applyFill="1" applyBorder="1" applyAlignment="1">
      <alignment vertical="center"/>
    </xf>
    <xf numFmtId="0" fontId="60" fillId="4" borderId="17" xfId="0" applyFont="1" applyFill="1" applyBorder="1" applyAlignment="1">
      <alignment horizontal="center" vertical="center"/>
    </xf>
    <xf numFmtId="168" fontId="60" fillId="4" borderId="16" xfId="2" applyNumberFormat="1" applyFont="1" applyFill="1" applyBorder="1" applyAlignment="1">
      <alignment horizontal="center" vertical="center"/>
    </xf>
    <xf numFmtId="0" fontId="60" fillId="0" borderId="17" xfId="0" applyFont="1" applyBorder="1" applyAlignment="1">
      <alignment vertical="center"/>
    </xf>
    <xf numFmtId="169" fontId="60" fillId="4" borderId="17" xfId="0" applyNumberFormat="1" applyFont="1" applyFill="1" applyBorder="1" applyAlignment="1">
      <alignment vertical="center"/>
    </xf>
    <xf numFmtId="0" fontId="60" fillId="4" borderId="3" xfId="0" applyFont="1" applyFill="1" applyBorder="1" applyAlignment="1">
      <alignment horizontal="right" vertical="center"/>
    </xf>
    <xf numFmtId="168" fontId="60" fillId="4" borderId="0" xfId="2" applyNumberFormat="1" applyFont="1" applyFill="1" applyBorder="1" applyAlignment="1">
      <alignment vertical="center"/>
    </xf>
    <xf numFmtId="168" fontId="71" fillId="4" borderId="0" xfId="2" applyNumberFormat="1" applyFont="1" applyFill="1" applyBorder="1" applyAlignment="1">
      <alignment horizontal="right" vertical="center"/>
    </xf>
    <xf numFmtId="0" fontId="60" fillId="4" borderId="0" xfId="0" applyFont="1" applyFill="1" applyAlignment="1">
      <alignment vertical="center"/>
    </xf>
    <xf numFmtId="166" fontId="60" fillId="4" borderId="29" xfId="4" applyNumberFormat="1" applyFont="1" applyFill="1" applyBorder="1" applyAlignment="1">
      <alignment vertical="center"/>
    </xf>
    <xf numFmtId="164" fontId="60" fillId="4" borderId="0" xfId="2" applyFont="1" applyFill="1" applyBorder="1" applyAlignment="1">
      <alignment vertical="center"/>
    </xf>
    <xf numFmtId="168" fontId="60" fillId="4" borderId="0" xfId="0" applyNumberFormat="1" applyFont="1" applyFill="1" applyAlignment="1">
      <alignment vertical="center"/>
    </xf>
    <xf numFmtId="168" fontId="60" fillId="4" borderId="0" xfId="75" applyNumberFormat="1" applyFont="1" applyFill="1" applyBorder="1"/>
    <xf numFmtId="166" fontId="60" fillId="4" borderId="0" xfId="4" applyNumberFormat="1" applyFont="1" applyFill="1" applyBorder="1"/>
    <xf numFmtId="167" fontId="59" fillId="4" borderId="0" xfId="0" applyNumberFormat="1" applyFont="1" applyFill="1" applyAlignment="1">
      <alignment vertical="center"/>
    </xf>
    <xf numFmtId="168" fontId="76" fillId="4" borderId="0" xfId="0" applyNumberFormat="1" applyFont="1" applyFill="1" applyAlignment="1">
      <alignment horizontal="center" vertical="center"/>
    </xf>
    <xf numFmtId="1" fontId="60" fillId="4" borderId="0" xfId="0" applyNumberFormat="1" applyFont="1" applyFill="1" applyAlignment="1">
      <alignment horizontal="center" vertical="center"/>
    </xf>
    <xf numFmtId="0" fontId="60" fillId="40" borderId="18" xfId="0" applyFont="1" applyFill="1" applyBorder="1" applyAlignment="1">
      <alignment vertical="center"/>
    </xf>
    <xf numFmtId="0" fontId="60" fillId="40" borderId="16" xfId="0" applyFont="1" applyFill="1" applyBorder="1" applyAlignment="1">
      <alignment horizontal="center" vertical="center"/>
    </xf>
    <xf numFmtId="0" fontId="60" fillId="40" borderId="19" xfId="0" applyFont="1" applyFill="1" applyBorder="1" applyAlignment="1">
      <alignment horizontal="center" vertical="center"/>
    </xf>
    <xf numFmtId="168" fontId="77" fillId="4" borderId="0" xfId="2" applyNumberFormat="1" applyFont="1" applyFill="1" applyBorder="1" applyAlignment="1">
      <alignment vertical="center"/>
    </xf>
    <xf numFmtId="43" fontId="66" fillId="4" borderId="0" xfId="0" applyNumberFormat="1" applyFont="1" applyFill="1" applyAlignment="1">
      <alignment horizontal="center" vertical="center"/>
    </xf>
    <xf numFmtId="1" fontId="60" fillId="4" borderId="0" xfId="4" applyNumberFormat="1" applyFont="1" applyFill="1" applyBorder="1" applyAlignment="1">
      <alignment horizontal="right" vertical="center"/>
    </xf>
    <xf numFmtId="10" fontId="60" fillId="4" borderId="0" xfId="4" applyNumberFormat="1" applyFont="1" applyFill="1" applyBorder="1" applyAlignment="1">
      <alignment horizontal="right" vertical="center"/>
    </xf>
    <xf numFmtId="1" fontId="59" fillId="4" borderId="0" xfId="0" applyNumberFormat="1" applyFont="1" applyFill="1" applyAlignment="1">
      <alignment vertical="center"/>
    </xf>
    <xf numFmtId="3" fontId="60" fillId="4" borderId="0" xfId="4" applyNumberFormat="1" applyFont="1" applyFill="1" applyBorder="1" applyAlignment="1">
      <alignment horizontal="right" vertical="center"/>
    </xf>
    <xf numFmtId="0" fontId="60" fillId="4" borderId="0" xfId="4" applyNumberFormat="1" applyFont="1" applyFill="1" applyBorder="1" applyAlignment="1">
      <alignment horizontal="right" vertical="center"/>
    </xf>
    <xf numFmtId="168" fontId="63" fillId="38" borderId="16" xfId="2" applyNumberFormat="1" applyFont="1" applyFill="1" applyBorder="1" applyAlignment="1">
      <alignment horizontal="center" vertical="center"/>
    </xf>
    <xf numFmtId="10" fontId="63" fillId="38" borderId="19" xfId="4" applyNumberFormat="1" applyFont="1" applyFill="1" applyBorder="1" applyAlignment="1">
      <alignment horizontal="center" vertical="center"/>
    </xf>
    <xf numFmtId="178" fontId="59" fillId="4" borderId="0" xfId="0" applyNumberFormat="1" applyFont="1" applyFill="1" applyAlignment="1">
      <alignment vertical="center"/>
    </xf>
    <xf numFmtId="168" fontId="60" fillId="4" borderId="0" xfId="2" applyNumberFormat="1" applyFont="1" applyFill="1" applyBorder="1" applyAlignment="1">
      <alignment horizontal="right" vertical="center"/>
    </xf>
    <xf numFmtId="3" fontId="73" fillId="4" borderId="0" xfId="0" applyNumberFormat="1" applyFont="1" applyFill="1" applyAlignment="1">
      <alignment horizontal="center" vertical="center"/>
    </xf>
    <xf numFmtId="168" fontId="60" fillId="4" borderId="5" xfId="0" applyNumberFormat="1" applyFont="1" applyFill="1" applyBorder="1" applyAlignment="1">
      <alignment vertical="center"/>
    </xf>
    <xf numFmtId="168" fontId="71" fillId="4" borderId="0" xfId="2" applyNumberFormat="1" applyFont="1" applyFill="1" applyBorder="1" applyAlignment="1">
      <alignment horizontal="left" vertical="top"/>
    </xf>
    <xf numFmtId="168" fontId="60" fillId="4" borderId="0" xfId="2" applyNumberFormat="1" applyFont="1" applyFill="1" applyBorder="1" applyAlignment="1">
      <alignment horizontal="left" vertical="top"/>
    </xf>
    <xf numFmtId="168" fontId="60" fillId="4" borderId="1" xfId="0" applyNumberFormat="1" applyFont="1" applyFill="1" applyBorder="1" applyAlignment="1">
      <alignment vertical="center"/>
    </xf>
    <xf numFmtId="10" fontId="60" fillId="4" borderId="2" xfId="4" applyNumberFormat="1" applyFont="1" applyFill="1" applyBorder="1" applyAlignment="1">
      <alignment vertical="center"/>
    </xf>
    <xf numFmtId="168" fontId="60" fillId="4" borderId="24" xfId="0" applyNumberFormat="1" applyFont="1" applyFill="1" applyBorder="1" applyAlignment="1">
      <alignment vertical="center"/>
    </xf>
    <xf numFmtId="168" fontId="60" fillId="4" borderId="24" xfId="4" applyNumberFormat="1" applyFont="1" applyFill="1" applyBorder="1" applyAlignment="1">
      <alignment vertical="center"/>
    </xf>
    <xf numFmtId="168" fontId="59" fillId="4" borderId="5" xfId="0" applyNumberFormat="1" applyFont="1" applyFill="1" applyBorder="1" applyAlignment="1">
      <alignment vertical="center"/>
    </xf>
    <xf numFmtId="168" fontId="59" fillId="4" borderId="20" xfId="0" applyNumberFormat="1" applyFont="1" applyFill="1" applyBorder="1" applyAlignment="1">
      <alignment vertical="center"/>
    </xf>
    <xf numFmtId="10" fontId="60" fillId="4" borderId="6" xfId="4" applyNumberFormat="1" applyFont="1" applyFill="1" applyBorder="1" applyAlignment="1">
      <alignment vertical="center"/>
    </xf>
    <xf numFmtId="0" fontId="59" fillId="2" borderId="1" xfId="0" applyFont="1" applyFill="1" applyBorder="1"/>
    <xf numFmtId="0" fontId="59" fillId="2" borderId="24" xfId="0" applyFont="1" applyFill="1" applyBorder="1"/>
    <xf numFmtId="0" fontId="59" fillId="4" borderId="24" xfId="0" applyFont="1" applyFill="1" applyBorder="1"/>
    <xf numFmtId="0" fontId="59" fillId="4" borderId="2" xfId="0" applyFont="1" applyFill="1" applyBorder="1"/>
    <xf numFmtId="0" fontId="66" fillId="2" borderId="0" xfId="0" applyFont="1" applyFill="1" applyAlignment="1">
      <alignment horizontal="center"/>
    </xf>
    <xf numFmtId="167" fontId="60" fillId="4" borderId="0" xfId="2" applyNumberFormat="1" applyFont="1" applyFill="1" applyBorder="1"/>
    <xf numFmtId="168" fontId="60" fillId="4" borderId="3" xfId="2" applyNumberFormat="1" applyFont="1" applyFill="1" applyBorder="1"/>
    <xf numFmtId="166" fontId="59" fillId="2" borderId="0" xfId="0" applyNumberFormat="1" applyFont="1" applyFill="1"/>
    <xf numFmtId="164" fontId="59" fillId="2" borderId="0" xfId="0" applyNumberFormat="1" applyFont="1" applyFill="1"/>
    <xf numFmtId="168" fontId="59" fillId="2" borderId="0" xfId="0" applyNumberFormat="1" applyFont="1" applyFill="1"/>
    <xf numFmtId="166" fontId="59" fillId="2" borderId="0" xfId="4" applyNumberFormat="1" applyFont="1" applyFill="1" applyBorder="1"/>
    <xf numFmtId="0" fontId="73" fillId="2" borderId="0" xfId="0" applyFont="1" applyFill="1"/>
    <xf numFmtId="0" fontId="76" fillId="4" borderId="3" xfId="0" applyFont="1" applyFill="1" applyBorder="1"/>
    <xf numFmtId="17" fontId="63" fillId="44" borderId="8" xfId="0" applyNumberFormat="1" applyFont="1" applyFill="1" applyBorder="1"/>
    <xf numFmtId="168" fontId="59" fillId="4" borderId="8" xfId="0" applyNumberFormat="1" applyFont="1" applyFill="1" applyBorder="1"/>
    <xf numFmtId="169" fontId="59" fillId="4" borderId="8" xfId="0" applyNumberFormat="1" applyFont="1" applyFill="1" applyBorder="1"/>
    <xf numFmtId="169" fontId="59" fillId="0" borderId="8" xfId="0" applyNumberFormat="1" applyFont="1" applyBorder="1"/>
    <xf numFmtId="17" fontId="59" fillId="4" borderId="3" xfId="0" applyNumberFormat="1" applyFont="1" applyFill="1" applyBorder="1"/>
    <xf numFmtId="17" fontId="66" fillId="40" borderId="8" xfId="0" applyNumberFormat="1" applyFont="1" applyFill="1" applyBorder="1" applyAlignment="1">
      <alignment horizontal="right"/>
    </xf>
    <xf numFmtId="17" fontId="63" fillId="40" borderId="8" xfId="0" applyNumberFormat="1" applyFont="1" applyFill="1" applyBorder="1" applyAlignment="1">
      <alignment horizontal="right"/>
    </xf>
    <xf numFmtId="3" fontId="60" fillId="4" borderId="0" xfId="2" applyNumberFormat="1" applyFont="1" applyFill="1" applyBorder="1"/>
    <xf numFmtId="0" fontId="59" fillId="0" borderId="8" xfId="0" applyFont="1" applyBorder="1"/>
    <xf numFmtId="168" fontId="59" fillId="0" borderId="8" xfId="0" applyNumberFormat="1" applyFont="1" applyBorder="1"/>
    <xf numFmtId="0" fontId="59" fillId="4" borderId="8" xfId="0" applyFont="1" applyFill="1" applyBorder="1"/>
    <xf numFmtId="3" fontId="59" fillId="4" borderId="8" xfId="0" applyNumberFormat="1" applyFont="1" applyFill="1" applyBorder="1"/>
    <xf numFmtId="168" fontId="59" fillId="4" borderId="8" xfId="2" applyNumberFormat="1" applyFont="1" applyFill="1" applyBorder="1"/>
    <xf numFmtId="168" fontId="59" fillId="4" borderId="8" xfId="2" applyNumberFormat="1" applyFont="1" applyFill="1" applyBorder="1" applyAlignment="1">
      <alignment horizontal="right"/>
    </xf>
    <xf numFmtId="0" fontId="59" fillId="4" borderId="5" xfId="0" applyFont="1" applyFill="1" applyBorder="1"/>
    <xf numFmtId="0" fontId="59" fillId="4" borderId="20" xfId="0" applyFont="1" applyFill="1" applyBorder="1"/>
    <xf numFmtId="0" fontId="59" fillId="4" borderId="6" xfId="0" applyFont="1" applyFill="1" applyBorder="1"/>
    <xf numFmtId="0" fontId="59" fillId="4" borderId="1" xfId="0" applyFont="1" applyFill="1" applyBorder="1"/>
    <xf numFmtId="0" fontId="60" fillId="4" borderId="0" xfId="0" applyFont="1" applyFill="1"/>
    <xf numFmtId="0" fontId="60" fillId="4" borderId="0" xfId="0" applyFont="1" applyFill="1" applyAlignment="1">
      <alignment horizontal="left"/>
    </xf>
    <xf numFmtId="0" fontId="66" fillId="4" borderId="3" xfId="0" applyFont="1" applyFill="1" applyBorder="1" applyAlignment="1">
      <alignment horizontal="center"/>
    </xf>
    <xf numFmtId="166" fontId="60" fillId="4" borderId="0" xfId="0" applyNumberFormat="1" applyFont="1" applyFill="1" applyAlignment="1">
      <alignment horizontal="center"/>
    </xf>
    <xf numFmtId="166" fontId="60" fillId="4" borderId="0" xfId="0" applyNumberFormat="1" applyFont="1" applyFill="1"/>
    <xf numFmtId="168" fontId="59" fillId="4" borderId="0" xfId="0" applyNumberFormat="1" applyFont="1" applyFill="1" applyAlignment="1">
      <alignment horizontal="center"/>
    </xf>
    <xf numFmtId="172" fontId="59" fillId="4" borderId="0" xfId="3" applyNumberFormat="1" applyFont="1" applyFill="1" applyBorder="1"/>
    <xf numFmtId="0" fontId="59" fillId="4" borderId="0" xfId="0" applyFont="1" applyFill="1" applyAlignment="1">
      <alignment horizontal="left" indent="6"/>
    </xf>
    <xf numFmtId="0" fontId="59" fillId="39" borderId="20" xfId="0" applyFont="1" applyFill="1" applyBorder="1"/>
    <xf numFmtId="0" fontId="59" fillId="39" borderId="6" xfId="0" applyFont="1" applyFill="1" applyBorder="1"/>
    <xf numFmtId="168" fontId="60" fillId="4" borderId="17" xfId="2" applyNumberFormat="1" applyFont="1" applyFill="1" applyBorder="1" applyAlignment="1">
      <alignment horizontal="center" vertical="center"/>
    </xf>
    <xf numFmtId="168" fontId="71" fillId="4" borderId="17" xfId="0" applyNumberFormat="1" applyFont="1" applyFill="1" applyBorder="1" applyAlignment="1">
      <alignment vertical="center" wrapText="1"/>
    </xf>
    <xf numFmtId="168" fontId="60" fillId="4" borderId="18" xfId="2" applyNumberFormat="1" applyFont="1" applyFill="1" applyBorder="1" applyAlignment="1">
      <alignment vertical="center"/>
    </xf>
    <xf numFmtId="0" fontId="63" fillId="38" borderId="17" xfId="0" applyFont="1" applyFill="1" applyBorder="1" applyAlignment="1">
      <alignment horizontal="right" vertical="center"/>
    </xf>
    <xf numFmtId="168" fontId="63" fillId="38" borderId="17" xfId="2" applyNumberFormat="1" applyFont="1" applyFill="1" applyBorder="1" applyAlignment="1">
      <alignment vertical="center"/>
    </xf>
    <xf numFmtId="166" fontId="63" fillId="38" borderId="17" xfId="4" applyNumberFormat="1" applyFont="1" applyFill="1" applyBorder="1" applyAlignment="1">
      <alignment vertical="center"/>
    </xf>
    <xf numFmtId="168" fontId="63" fillId="38" borderId="17" xfId="4" applyNumberFormat="1" applyFont="1" applyFill="1" applyBorder="1" applyAlignment="1">
      <alignment vertical="center"/>
    </xf>
    <xf numFmtId="169" fontId="63" fillId="38" borderId="17" xfId="4" applyNumberFormat="1" applyFont="1" applyFill="1" applyBorder="1" applyAlignment="1">
      <alignment vertical="center"/>
    </xf>
    <xf numFmtId="166" fontId="71" fillId="4" borderId="15" xfId="4" applyNumberFormat="1" applyFont="1" applyFill="1" applyBorder="1" applyAlignment="1">
      <alignment horizontal="center" vertical="center"/>
    </xf>
    <xf numFmtId="4" fontId="60" fillId="4" borderId="0" xfId="2" applyNumberFormat="1" applyFont="1" applyFill="1" applyBorder="1" applyAlignment="1">
      <alignment horizontal="center" vertical="center"/>
    </xf>
    <xf numFmtId="177" fontId="71" fillId="4" borderId="3" xfId="2" applyNumberFormat="1" applyFont="1" applyFill="1" applyBorder="1" applyAlignment="1">
      <alignment horizontal="center" vertical="center"/>
    </xf>
    <xf numFmtId="181" fontId="59" fillId="4" borderId="0" xfId="2" applyNumberFormat="1" applyFont="1" applyFill="1" applyBorder="1" applyAlignment="1">
      <alignment vertical="center"/>
    </xf>
    <xf numFmtId="1" fontId="60" fillId="4" borderId="0" xfId="2" applyNumberFormat="1" applyFont="1" applyFill="1" applyBorder="1" applyAlignment="1">
      <alignment horizontal="center" vertical="center"/>
    </xf>
    <xf numFmtId="1" fontId="60" fillId="40" borderId="0" xfId="2" applyNumberFormat="1" applyFont="1" applyFill="1" applyBorder="1" applyAlignment="1">
      <alignment horizontal="center" vertical="center"/>
    </xf>
    <xf numFmtId="168" fontId="63" fillId="38" borderId="17" xfId="0" applyNumberFormat="1" applyFont="1" applyFill="1" applyBorder="1" applyAlignment="1">
      <alignment horizontal="center" vertical="center"/>
    </xf>
    <xf numFmtId="168" fontId="60" fillId="4" borderId="29" xfId="0" applyNumberFormat="1" applyFont="1" applyFill="1" applyBorder="1" applyAlignment="1">
      <alignment horizontal="right" vertical="center" wrapText="1"/>
    </xf>
    <xf numFmtId="168" fontId="60" fillId="4" borderId="16" xfId="2" applyNumberFormat="1" applyFont="1" applyFill="1" applyBorder="1" applyAlignment="1">
      <alignment vertical="center"/>
    </xf>
    <xf numFmtId="168" fontId="63" fillId="38" borderId="17" xfId="0" applyNumberFormat="1" applyFont="1" applyFill="1" applyBorder="1" applyAlignment="1">
      <alignment vertical="center" wrapText="1"/>
    </xf>
    <xf numFmtId="168" fontId="59" fillId="4" borderId="8" xfId="2" applyNumberFormat="1" applyFont="1" applyFill="1" applyBorder="1" applyAlignment="1">
      <alignment vertical="center"/>
    </xf>
    <xf numFmtId="168" fontId="59" fillId="39" borderId="0" xfId="2" applyNumberFormat="1" applyFont="1" applyFill="1" applyBorder="1" applyAlignment="1">
      <alignment vertical="center"/>
    </xf>
    <xf numFmtId="0" fontId="74" fillId="4" borderId="30" xfId="0" applyFont="1" applyFill="1" applyBorder="1" applyAlignment="1">
      <alignment horizontal="left" vertical="center" wrapText="1"/>
    </xf>
    <xf numFmtId="0" fontId="59" fillId="4" borderId="15" xfId="0" applyFont="1" applyFill="1" applyBorder="1" applyAlignment="1">
      <alignment horizontal="left" vertical="center" wrapText="1"/>
    </xf>
    <xf numFmtId="168" fontId="59" fillId="4" borderId="15" xfId="0" applyNumberFormat="1" applyFont="1" applyFill="1" applyBorder="1" applyAlignment="1">
      <alignment horizontal="left" vertical="center" wrapText="1"/>
    </xf>
    <xf numFmtId="49" fontId="59" fillId="4" borderId="15" xfId="0" applyNumberFormat="1" applyFont="1" applyFill="1" applyBorder="1" applyAlignment="1">
      <alignment horizontal="left" vertical="center" wrapText="1"/>
    </xf>
    <xf numFmtId="1" fontId="60" fillId="40" borderId="0" xfId="0" applyNumberFormat="1" applyFont="1" applyFill="1" applyAlignment="1">
      <alignment horizontal="center"/>
    </xf>
    <xf numFmtId="0" fontId="60" fillId="4" borderId="3" xfId="0" applyFont="1" applyFill="1" applyBorder="1" applyAlignment="1">
      <alignment vertical="center"/>
    </xf>
    <xf numFmtId="0" fontId="60" fillId="4" borderId="10" xfId="0" applyFont="1" applyFill="1" applyBorder="1" applyAlignment="1">
      <alignment horizontal="left" vertical="center"/>
    </xf>
    <xf numFmtId="0" fontId="60" fillId="4" borderId="11" xfId="0" applyFont="1" applyFill="1" applyBorder="1" applyAlignment="1">
      <alignment horizontal="left" vertical="center"/>
    </xf>
    <xf numFmtId="168" fontId="60" fillId="0" borderId="24" xfId="2" applyNumberFormat="1" applyFont="1" applyFill="1" applyBorder="1" applyAlignment="1">
      <alignment horizontal="left" vertical="center" indent="3"/>
    </xf>
    <xf numFmtId="168" fontId="60" fillId="0" borderId="20" xfId="0" applyNumberFormat="1" applyFont="1" applyBorder="1" applyAlignment="1">
      <alignment vertical="center"/>
    </xf>
    <xf numFmtId="168" fontId="63" fillId="46" borderId="16" xfId="2" applyNumberFormat="1" applyFont="1" applyFill="1" applyBorder="1" applyAlignment="1">
      <alignment horizontal="center" vertical="center"/>
    </xf>
    <xf numFmtId="168" fontId="78" fillId="0" borderId="0" xfId="0" applyNumberFormat="1" applyFont="1"/>
    <xf numFmtId="168" fontId="63" fillId="46" borderId="8" xfId="0" applyNumberFormat="1" applyFont="1" applyFill="1" applyBorder="1" applyAlignment="1">
      <alignment horizontal="center"/>
    </xf>
    <xf numFmtId="168" fontId="63" fillId="38" borderId="16" xfId="0" applyNumberFormat="1" applyFont="1" applyFill="1" applyBorder="1" applyAlignment="1">
      <alignment horizontal="center"/>
    </xf>
    <xf numFmtId="10" fontId="59" fillId="4" borderId="4" xfId="4" applyNumberFormat="1" applyFont="1" applyFill="1" applyBorder="1" applyAlignment="1">
      <alignment vertical="center"/>
    </xf>
    <xf numFmtId="10" fontId="59" fillId="4" borderId="4" xfId="4" applyNumberFormat="1" applyFont="1" applyFill="1" applyBorder="1" applyAlignment="1">
      <alignment horizontal="right" vertical="center"/>
    </xf>
    <xf numFmtId="10" fontId="60" fillId="4" borderId="4" xfId="4" applyNumberFormat="1" applyFont="1" applyFill="1" applyBorder="1" applyAlignment="1">
      <alignment horizontal="right" vertical="center"/>
    </xf>
    <xf numFmtId="10" fontId="74" fillId="4" borderId="4" xfId="4" applyNumberFormat="1" applyFont="1" applyFill="1" applyBorder="1" applyAlignment="1">
      <alignment vertical="center"/>
    </xf>
    <xf numFmtId="10" fontId="71" fillId="4" borderId="4" xfId="4" applyNumberFormat="1" applyFont="1" applyFill="1" applyBorder="1" applyAlignment="1">
      <alignment vertical="center"/>
    </xf>
    <xf numFmtId="168" fontId="71" fillId="46" borderId="15" xfId="2" applyNumberFormat="1" applyFont="1" applyFill="1" applyBorder="1" applyAlignment="1">
      <alignment vertical="center"/>
    </xf>
    <xf numFmtId="168" fontId="71" fillId="46" borderId="30" xfId="2" applyNumberFormat="1" applyFont="1" applyFill="1" applyBorder="1" applyAlignment="1">
      <alignment vertical="center"/>
    </xf>
    <xf numFmtId="0" fontId="62" fillId="2" borderId="0" xfId="0" applyFont="1" applyFill="1" applyAlignment="1">
      <alignment horizontal="center" vertical="center" wrapText="1"/>
    </xf>
    <xf numFmtId="17" fontId="60" fillId="4" borderId="3" xfId="0" quotePrefix="1" applyNumberFormat="1" applyFont="1" applyFill="1" applyBorder="1" applyAlignment="1">
      <alignment horizontal="left"/>
    </xf>
    <xf numFmtId="17" fontId="60" fillId="4" borderId="0" xfId="0" quotePrefix="1" applyNumberFormat="1" applyFont="1" applyFill="1" applyAlignment="1">
      <alignment horizontal="left"/>
    </xf>
    <xf numFmtId="0" fontId="61" fillId="4" borderId="3" xfId="0" applyFont="1" applyFill="1" applyBorder="1" applyAlignment="1">
      <alignment horizontal="left" vertical="center"/>
    </xf>
    <xf numFmtId="0" fontId="61" fillId="4" borderId="0" xfId="0" applyFont="1" applyFill="1" applyAlignment="1">
      <alignment horizontal="left" vertical="center"/>
    </xf>
    <xf numFmtId="0" fontId="60" fillId="4" borderId="3" xfId="0" applyFont="1" applyFill="1" applyBorder="1" applyAlignment="1">
      <alignment horizontal="left" vertical="center"/>
    </xf>
    <xf numFmtId="0" fontId="60" fillId="4" borderId="0" xfId="0" applyFont="1" applyFill="1" applyAlignment="1">
      <alignment horizontal="left" vertical="center"/>
    </xf>
    <xf numFmtId="0" fontId="65" fillId="2" borderId="3" xfId="0" applyFont="1" applyFill="1" applyBorder="1" applyAlignment="1">
      <alignment horizontal="center" vertical="center"/>
    </xf>
    <xf numFmtId="0" fontId="65" fillId="2" borderId="0" xfId="0" applyFont="1" applyFill="1" applyAlignment="1">
      <alignment horizontal="center" vertical="center"/>
    </xf>
    <xf numFmtId="0" fontId="63" fillId="38" borderId="44" xfId="0" applyFont="1" applyFill="1" applyBorder="1" applyAlignment="1">
      <alignment horizontal="center" vertical="center"/>
    </xf>
    <xf numFmtId="0" fontId="63" fillId="38" borderId="59" xfId="0" applyFont="1" applyFill="1" applyBorder="1" applyAlignment="1">
      <alignment horizontal="center" vertical="center"/>
    </xf>
    <xf numFmtId="0" fontId="63" fillId="38" borderId="24" xfId="0" applyFont="1" applyFill="1" applyBorder="1" applyAlignment="1">
      <alignment horizontal="center" vertical="center"/>
    </xf>
    <xf numFmtId="0" fontId="63" fillId="38" borderId="20" xfId="0" applyFont="1" applyFill="1" applyBorder="1" applyAlignment="1">
      <alignment horizontal="center" vertical="center"/>
    </xf>
    <xf numFmtId="0" fontId="63" fillId="38" borderId="30" xfId="0" applyFont="1" applyFill="1" applyBorder="1" applyAlignment="1">
      <alignment horizontal="center" vertical="center"/>
    </xf>
    <xf numFmtId="0" fontId="63" fillId="38" borderId="29" xfId="0" applyFont="1" applyFill="1" applyBorder="1" applyAlignment="1">
      <alignment horizontal="center" vertical="center"/>
    </xf>
    <xf numFmtId="0" fontId="63" fillId="38" borderId="60" xfId="0" applyFont="1" applyFill="1" applyBorder="1" applyAlignment="1">
      <alignment horizontal="center" vertical="center"/>
    </xf>
    <xf numFmtId="0" fontId="60" fillId="4" borderId="3" xfId="0" applyFont="1" applyFill="1" applyBorder="1" applyAlignment="1">
      <alignment horizontal="center" vertical="center"/>
    </xf>
    <xf numFmtId="0" fontId="60" fillId="4" borderId="0" xfId="0" applyFont="1" applyFill="1" applyAlignment="1">
      <alignment horizontal="center" vertical="center"/>
    </xf>
    <xf numFmtId="17" fontId="60" fillId="4" borderId="3" xfId="0" quotePrefix="1" applyNumberFormat="1" applyFont="1" applyFill="1" applyBorder="1" applyAlignment="1">
      <alignment horizontal="center" vertical="center"/>
    </xf>
    <xf numFmtId="0" fontId="70" fillId="44" borderId="61" xfId="0" applyFont="1" applyFill="1" applyBorder="1" applyAlignment="1">
      <alignment horizontal="center" vertical="center"/>
    </xf>
    <xf numFmtId="0" fontId="70" fillId="44" borderId="42" xfId="0" applyFont="1" applyFill="1" applyBorder="1" applyAlignment="1">
      <alignment horizontal="center" vertical="center"/>
    </xf>
    <xf numFmtId="0" fontId="70" fillId="44" borderId="43" xfId="0" applyFont="1" applyFill="1" applyBorder="1" applyAlignment="1">
      <alignment horizontal="center" vertical="center"/>
    </xf>
    <xf numFmtId="17" fontId="59" fillId="4" borderId="0" xfId="0" applyNumberFormat="1" applyFont="1" applyFill="1" applyAlignment="1">
      <alignment horizontal="center" vertical="center"/>
    </xf>
    <xf numFmtId="0" fontId="60" fillId="4" borderId="20" xfId="0" applyFont="1" applyFill="1" applyBorder="1" applyAlignment="1">
      <alignment horizontal="center" vertical="center" wrapText="1"/>
    </xf>
    <xf numFmtId="0" fontId="60" fillId="4" borderId="0" xfId="0" applyFont="1" applyFill="1" applyAlignment="1">
      <alignment horizontal="center" vertical="center" wrapText="1"/>
    </xf>
    <xf numFmtId="0" fontId="70" fillId="44" borderId="18" xfId="0" applyFont="1" applyFill="1" applyBorder="1" applyAlignment="1">
      <alignment horizontal="center" vertical="center"/>
    </xf>
    <xf numFmtId="0" fontId="70" fillId="44" borderId="16" xfId="0" applyFont="1" applyFill="1" applyBorder="1" applyAlignment="1">
      <alignment horizontal="center" vertical="center"/>
    </xf>
    <xf numFmtId="0" fontId="70" fillId="44" borderId="19" xfId="0" applyFont="1" applyFill="1" applyBorder="1" applyAlignment="1">
      <alignment horizontal="center" vertical="center"/>
    </xf>
    <xf numFmtId="166" fontId="60" fillId="40" borderId="30" xfId="4" applyNumberFormat="1" applyFont="1" applyFill="1" applyBorder="1" applyAlignment="1">
      <alignment horizontal="center" vertical="center"/>
    </xf>
    <xf numFmtId="166" fontId="60" fillId="40" borderId="29" xfId="4" applyNumberFormat="1" applyFont="1" applyFill="1" applyBorder="1" applyAlignment="1">
      <alignment horizontal="center" vertical="center"/>
    </xf>
    <xf numFmtId="49" fontId="74" fillId="4" borderId="30" xfId="0" applyNumberFormat="1" applyFont="1" applyFill="1" applyBorder="1" applyAlignment="1">
      <alignment horizontal="left" vertical="center" wrapText="1"/>
    </xf>
    <xf numFmtId="49" fontId="74" fillId="4" borderId="29" xfId="0" applyNumberFormat="1" applyFont="1" applyFill="1" applyBorder="1" applyAlignment="1">
      <alignment horizontal="left" vertical="center" wrapText="1"/>
    </xf>
    <xf numFmtId="0" fontId="74" fillId="4" borderId="1" xfId="2" applyNumberFormat="1" applyFont="1" applyFill="1" applyBorder="1" applyAlignment="1">
      <alignment vertical="center" wrapText="1"/>
    </xf>
    <xf numFmtId="0" fontId="74" fillId="4" borderId="24" xfId="2" applyNumberFormat="1" applyFont="1" applyFill="1" applyBorder="1" applyAlignment="1">
      <alignment vertical="center" wrapText="1"/>
    </xf>
    <xf numFmtId="0" fontId="74" fillId="4" borderId="2" xfId="2" applyNumberFormat="1" applyFont="1" applyFill="1" applyBorder="1" applyAlignment="1">
      <alignment vertical="center" wrapText="1"/>
    </xf>
    <xf numFmtId="168" fontId="59" fillId="4" borderId="5" xfId="2" applyNumberFormat="1" applyFont="1" applyFill="1" applyBorder="1" applyAlignment="1">
      <alignment horizontal="left" vertical="center" wrapText="1"/>
    </xf>
    <xf numFmtId="168" fontId="59" fillId="4" borderId="20" xfId="2" applyNumberFormat="1" applyFont="1" applyFill="1" applyBorder="1" applyAlignment="1">
      <alignment horizontal="left" vertical="center" wrapText="1"/>
    </xf>
    <xf numFmtId="168" fontId="59" fillId="4" borderId="6" xfId="2" applyNumberFormat="1" applyFont="1" applyFill="1" applyBorder="1" applyAlignment="1">
      <alignment horizontal="left" vertical="center" wrapText="1"/>
    </xf>
    <xf numFmtId="0" fontId="74" fillId="4" borderId="3" xfId="2" applyNumberFormat="1" applyFont="1" applyFill="1" applyBorder="1" applyAlignment="1">
      <alignment vertical="center" wrapText="1"/>
    </xf>
    <xf numFmtId="0" fontId="74" fillId="4" borderId="0" xfId="2" applyNumberFormat="1" applyFont="1" applyFill="1" applyBorder="1" applyAlignment="1">
      <alignment vertical="center" wrapText="1"/>
    </xf>
    <xf numFmtId="0" fontId="74" fillId="4" borderId="4" xfId="2" applyNumberFormat="1" applyFont="1" applyFill="1" applyBorder="1" applyAlignment="1">
      <alignment vertical="center" wrapText="1"/>
    </xf>
    <xf numFmtId="0" fontId="59" fillId="4" borderId="3" xfId="2" applyNumberFormat="1" applyFont="1" applyFill="1" applyBorder="1" applyAlignment="1">
      <alignment vertical="center" wrapText="1"/>
    </xf>
    <xf numFmtId="0" fontId="59" fillId="4" borderId="0" xfId="2" applyNumberFormat="1" applyFont="1" applyFill="1" applyBorder="1" applyAlignment="1">
      <alignment vertical="center" wrapText="1"/>
    </xf>
    <xf numFmtId="0" fontId="59" fillId="4" borderId="4" xfId="2" applyNumberFormat="1" applyFont="1" applyFill="1" applyBorder="1" applyAlignment="1">
      <alignment vertical="center" wrapText="1"/>
    </xf>
    <xf numFmtId="168" fontId="59" fillId="4" borderId="3" xfId="2" applyNumberFormat="1" applyFont="1" applyFill="1" applyBorder="1" applyAlignment="1">
      <alignment vertical="center" wrapText="1"/>
    </xf>
    <xf numFmtId="168" fontId="59" fillId="4" borderId="0" xfId="2" applyNumberFormat="1" applyFont="1" applyFill="1" applyBorder="1" applyAlignment="1">
      <alignment vertical="center" wrapText="1"/>
    </xf>
    <xf numFmtId="168" fontId="59" fillId="4" borderId="4" xfId="2" applyNumberFormat="1" applyFont="1" applyFill="1" applyBorder="1" applyAlignment="1">
      <alignment vertical="center" wrapText="1"/>
    </xf>
    <xf numFmtId="0" fontId="60" fillId="4" borderId="10" xfId="0" applyFont="1" applyFill="1" applyBorder="1" applyAlignment="1">
      <alignment horizontal="left" vertical="center"/>
    </xf>
    <xf numFmtId="0" fontId="60" fillId="4" borderId="11" xfId="0" applyFont="1" applyFill="1" applyBorder="1" applyAlignment="1">
      <alignment horizontal="left" vertical="center"/>
    </xf>
    <xf numFmtId="0" fontId="70" fillId="44" borderId="51" xfId="0" applyFont="1" applyFill="1" applyBorder="1" applyAlignment="1">
      <alignment horizontal="center" vertical="center"/>
    </xf>
    <xf numFmtId="0" fontId="70" fillId="44" borderId="62" xfId="0" applyFont="1" applyFill="1" applyBorder="1" applyAlignment="1">
      <alignment horizontal="center" vertical="center"/>
    </xf>
    <xf numFmtId="17" fontId="60" fillId="4" borderId="0" xfId="0" quotePrefix="1" applyNumberFormat="1" applyFont="1" applyFill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43" fontId="63" fillId="38" borderId="50" xfId="0" applyNumberFormat="1" applyFont="1" applyFill="1" applyBorder="1" applyAlignment="1">
      <alignment horizontal="center" vertical="center"/>
    </xf>
    <xf numFmtId="43" fontId="63" fillId="38" borderId="16" xfId="0" applyNumberFormat="1" applyFont="1" applyFill="1" applyBorder="1" applyAlignment="1">
      <alignment horizontal="center" vertical="center"/>
    </xf>
    <xf numFmtId="43" fontId="63" fillId="38" borderId="19" xfId="0" applyNumberFormat="1" applyFont="1" applyFill="1" applyBorder="1" applyAlignment="1">
      <alignment horizontal="center" vertical="center"/>
    </xf>
    <xf numFmtId="0" fontId="60" fillId="4" borderId="1" xfId="0" applyFont="1" applyFill="1" applyBorder="1" applyAlignment="1">
      <alignment vertical="center"/>
    </xf>
    <xf numFmtId="0" fontId="60" fillId="4" borderId="24" xfId="0" applyFont="1" applyFill="1" applyBorder="1" applyAlignment="1">
      <alignment vertical="center"/>
    </xf>
    <xf numFmtId="0" fontId="60" fillId="4" borderId="2" xfId="0" applyFont="1" applyFill="1" applyBorder="1" applyAlignment="1">
      <alignment vertical="center"/>
    </xf>
    <xf numFmtId="0" fontId="60" fillId="4" borderId="3" xfId="0" applyFont="1" applyFill="1" applyBorder="1" applyAlignment="1">
      <alignment vertical="center"/>
    </xf>
    <xf numFmtId="0" fontId="60" fillId="4" borderId="0" xfId="0" applyFont="1" applyFill="1" applyAlignment="1">
      <alignment vertical="center"/>
    </xf>
    <xf numFmtId="0" fontId="60" fillId="4" borderId="4" xfId="0" applyFont="1" applyFill="1" applyBorder="1" applyAlignment="1">
      <alignment vertical="center"/>
    </xf>
    <xf numFmtId="0" fontId="60" fillId="4" borderId="4" xfId="0" applyFont="1" applyFill="1" applyBorder="1" applyAlignment="1">
      <alignment horizontal="left" vertical="center"/>
    </xf>
    <xf numFmtId="169" fontId="60" fillId="2" borderId="0" xfId="0" applyNumberFormat="1" applyFont="1" applyFill="1" applyAlignment="1">
      <alignment horizontal="center" vertical="center"/>
    </xf>
    <xf numFmtId="0" fontId="60" fillId="2" borderId="3" xfId="0" applyFont="1" applyFill="1" applyBorder="1" applyAlignment="1">
      <alignment horizontal="center"/>
    </xf>
    <xf numFmtId="0" fontId="60" fillId="2" borderId="0" xfId="0" applyFont="1" applyFill="1" applyAlignment="1">
      <alignment horizontal="center"/>
    </xf>
    <xf numFmtId="168" fontId="60" fillId="2" borderId="0" xfId="0" applyNumberFormat="1" applyFont="1" applyFill="1" applyAlignment="1">
      <alignment horizontal="center" vertical="center"/>
    </xf>
    <xf numFmtId="17" fontId="59" fillId="4" borderId="3" xfId="0" quotePrefix="1" applyNumberFormat="1" applyFont="1" applyFill="1" applyBorder="1" applyAlignment="1">
      <alignment horizontal="center" vertical="center"/>
    </xf>
    <xf numFmtId="17" fontId="59" fillId="4" borderId="0" xfId="0" quotePrefix="1" applyNumberFormat="1" applyFont="1" applyFill="1" applyAlignment="1">
      <alignment horizontal="center" vertical="center"/>
    </xf>
    <xf numFmtId="0" fontId="60" fillId="2" borderId="20" xfId="0" applyFont="1" applyFill="1" applyBorder="1" applyAlignment="1">
      <alignment horizontal="center"/>
    </xf>
    <xf numFmtId="0" fontId="63" fillId="44" borderId="52" xfId="0" applyFont="1" applyFill="1" applyBorder="1" applyAlignment="1">
      <alignment horizontal="center" vertical="center"/>
    </xf>
    <xf numFmtId="0" fontId="63" fillId="44" borderId="53" xfId="0" applyFont="1" applyFill="1" applyBorder="1" applyAlignment="1">
      <alignment horizontal="center" vertical="center"/>
    </xf>
    <xf numFmtId="17" fontId="59" fillId="4" borderId="3" xfId="0" quotePrefix="1" applyNumberFormat="1" applyFont="1" applyFill="1" applyBorder="1" applyAlignment="1">
      <alignment horizontal="center"/>
    </xf>
    <xf numFmtId="17" fontId="59" fillId="4" borderId="0" xfId="0" quotePrefix="1" applyNumberFormat="1" applyFont="1" applyFill="1" applyAlignment="1">
      <alignment horizontal="center"/>
    </xf>
    <xf numFmtId="0" fontId="60" fillId="4" borderId="3" xfId="0" applyFont="1" applyFill="1" applyBorder="1" applyAlignment="1">
      <alignment horizontal="center"/>
    </xf>
    <xf numFmtId="0" fontId="60" fillId="4" borderId="0" xfId="0" applyFont="1" applyFill="1" applyAlignment="1">
      <alignment horizontal="center"/>
    </xf>
    <xf numFmtId="0" fontId="63" fillId="44" borderId="1" xfId="0" applyFont="1" applyFill="1" applyBorder="1" applyAlignment="1">
      <alignment horizontal="center" vertical="center"/>
    </xf>
    <xf numFmtId="0" fontId="63" fillId="44" borderId="24" xfId="0" applyFont="1" applyFill="1" applyBorder="1" applyAlignment="1">
      <alignment horizontal="center" vertical="center"/>
    </xf>
    <xf numFmtId="0" fontId="63" fillId="44" borderId="2" xfId="0" applyFont="1" applyFill="1" applyBorder="1" applyAlignment="1">
      <alignment horizontal="center" vertical="center"/>
    </xf>
    <xf numFmtId="0" fontId="63" fillId="44" borderId="5" xfId="0" applyFont="1" applyFill="1" applyBorder="1" applyAlignment="1">
      <alignment horizontal="center" vertical="center"/>
    </xf>
    <xf numFmtId="0" fontId="63" fillId="44" borderId="54" xfId="0" applyFont="1" applyFill="1" applyBorder="1" applyAlignment="1">
      <alignment horizontal="center" vertical="center" wrapText="1"/>
    </xf>
    <xf numFmtId="0" fontId="63" fillId="44" borderId="55" xfId="0" applyFont="1" applyFill="1" applyBorder="1" applyAlignment="1">
      <alignment horizontal="center" vertical="center" wrapText="1"/>
    </xf>
  </cellXfs>
  <cellStyles count="6627">
    <cellStyle name="20% - Énfasis1 2" xfId="6" xr:uid="{00000000-0005-0000-0000-000000000000}"/>
    <cellStyle name="20% - Énfasis1 2 10" xfId="212" xr:uid="{00000000-0005-0000-0000-000001000000}"/>
    <cellStyle name="20% - Énfasis1 2 10 2" xfId="623" xr:uid="{00000000-0005-0000-0000-000002000000}"/>
    <cellStyle name="20% - Énfasis1 2 10 2 2" xfId="1829" xr:uid="{00000000-0005-0000-0000-000003000000}"/>
    <cellStyle name="20% - Énfasis1 2 10 2 2 2" xfId="5088" xr:uid="{1A970E6F-D3E0-4BE8-B4E4-06645D3B84B3}"/>
    <cellStyle name="20% - Énfasis1 2 10 2 3" xfId="2708" xr:uid="{00000000-0005-0000-0000-000004000000}"/>
    <cellStyle name="20% - Énfasis1 2 10 2 3 2" xfId="5965" xr:uid="{3BB70FB6-79A9-45B4-8797-812A0E981C68}"/>
    <cellStyle name="20% - Énfasis1 2 10 2 4" xfId="3898" xr:uid="{FD57C1F0-DE9B-43E8-928D-1DCF0474B6AD}"/>
    <cellStyle name="20% - Énfasis1 2 10 3" xfId="818" xr:uid="{00000000-0005-0000-0000-000005000000}"/>
    <cellStyle name="20% - Énfasis1 2 10 3 2" xfId="2018" xr:uid="{00000000-0005-0000-0000-000006000000}"/>
    <cellStyle name="20% - Énfasis1 2 10 3 2 2" xfId="5276" xr:uid="{D56800A4-4D4F-4D34-A825-E16264B475E9}"/>
    <cellStyle name="20% - Énfasis1 2 10 3 3" xfId="2896" xr:uid="{00000000-0005-0000-0000-000007000000}"/>
    <cellStyle name="20% - Énfasis1 2 10 3 3 2" xfId="6153" xr:uid="{A506E8B9-08CD-4897-BA9E-69229C8A062F}"/>
    <cellStyle name="20% - Énfasis1 2 10 3 4" xfId="4086" xr:uid="{855DA021-4415-4023-B9CE-0C7E55788B5A}"/>
    <cellStyle name="20% - Énfasis1 2 10 4" xfId="1098" xr:uid="{00000000-0005-0000-0000-000008000000}"/>
    <cellStyle name="20% - Énfasis1 2 10 4 2" xfId="3172" xr:uid="{00000000-0005-0000-0000-000009000000}"/>
    <cellStyle name="20% - Énfasis1 2 10 4 2 2" xfId="6429" xr:uid="{AA8CAE7F-FB83-4BAB-A6E4-2E8398D5E2A0}"/>
    <cellStyle name="20% - Énfasis1 2 10 4 3" xfId="4362" xr:uid="{555D398C-2C15-402C-8B9A-1578B6633C52}"/>
    <cellStyle name="20% - Énfasis1 2 10 5" xfId="1445" xr:uid="{00000000-0005-0000-0000-00000A000000}"/>
    <cellStyle name="20% - Énfasis1 2 10 5 2" xfId="4704" xr:uid="{F6475682-98C1-45C1-B048-927771DF4FB7}"/>
    <cellStyle name="20% - Énfasis1 2 10 6" xfId="2324" xr:uid="{00000000-0005-0000-0000-00000B000000}"/>
    <cellStyle name="20% - Énfasis1 2 10 6 2" xfId="5581" xr:uid="{C505FC82-D224-43B4-802B-D3C47E28C53D}"/>
    <cellStyle name="20% - Énfasis1 2 10 7" xfId="3514" xr:uid="{48B687A2-DD56-45AE-A4C8-3FCB5F80822E}"/>
    <cellStyle name="20% - Énfasis1 2 11" xfId="427" xr:uid="{00000000-0005-0000-0000-00000C000000}"/>
    <cellStyle name="20% - Énfasis1 2 11 2" xfId="1232" xr:uid="{00000000-0005-0000-0000-00000D000000}"/>
    <cellStyle name="20% - Énfasis1 2 11 2 2" xfId="3306" xr:uid="{00000000-0005-0000-0000-00000E000000}"/>
    <cellStyle name="20% - Énfasis1 2 11 2 2 2" xfId="6563" xr:uid="{364ED399-2B09-448F-867F-6C0027ED4EFC}"/>
    <cellStyle name="20% - Énfasis1 2 11 2 3" xfId="4496" xr:uid="{CB6BCC1B-8C5F-476E-9B22-848264DD1119}"/>
    <cellStyle name="20% - Énfasis1 2 11 3" xfId="1650" xr:uid="{00000000-0005-0000-0000-00000F000000}"/>
    <cellStyle name="20% - Énfasis1 2 11 3 2" xfId="4909" xr:uid="{EE077F13-ECA1-4E8F-89C1-D15D2CADF02C}"/>
    <cellStyle name="20% - Énfasis1 2 11 4" xfId="2529" xr:uid="{00000000-0005-0000-0000-000010000000}"/>
    <cellStyle name="20% - Énfasis1 2 11 4 2" xfId="5786" xr:uid="{BC21A399-FFF5-4A3C-87FC-64F94354AE4B}"/>
    <cellStyle name="20% - Énfasis1 2 11 5" xfId="3719" xr:uid="{A9C3E7B4-1B13-487A-A86B-613C0E7D8085}"/>
    <cellStyle name="20% - Énfasis1 2 12" xfId="453" xr:uid="{00000000-0005-0000-0000-000011000000}"/>
    <cellStyle name="20% - Énfasis1 2 12 2" xfId="1250" xr:uid="{00000000-0005-0000-0000-000012000000}"/>
    <cellStyle name="20% - Énfasis1 2 12 2 2" xfId="3321" xr:uid="{00000000-0005-0000-0000-000013000000}"/>
    <cellStyle name="20% - Énfasis1 2 12 2 2 2" xfId="6578" xr:uid="{A2B4ED25-2F5D-48B2-874D-327ECD4DBFA3}"/>
    <cellStyle name="20% - Énfasis1 2 12 2 3" xfId="4511" xr:uid="{9BA4FAAA-08FD-4F9A-807B-61B3A2116476}"/>
    <cellStyle name="20% - Énfasis1 2 12 3" xfId="1665" xr:uid="{00000000-0005-0000-0000-000014000000}"/>
    <cellStyle name="20% - Énfasis1 2 12 3 2" xfId="4924" xr:uid="{506D4100-43B9-45A2-A7A7-C984F1B47ABA}"/>
    <cellStyle name="20% - Énfasis1 2 12 4" xfId="2544" xr:uid="{00000000-0005-0000-0000-000015000000}"/>
    <cellStyle name="20% - Énfasis1 2 12 4 2" xfId="5801" xr:uid="{5752CD6D-6AA8-4503-A179-46BE20914927}"/>
    <cellStyle name="20% - Énfasis1 2 12 5" xfId="3734" xr:uid="{18BCF0D8-9D54-47E8-A08B-660750D6A656}"/>
    <cellStyle name="20% - Énfasis1 2 13" xfId="468" xr:uid="{00000000-0005-0000-0000-000016000000}"/>
    <cellStyle name="20% - Énfasis1 2 13 2" xfId="1265" xr:uid="{00000000-0005-0000-0000-000017000000}"/>
    <cellStyle name="20% - Énfasis1 2 13 2 2" xfId="3336" xr:uid="{00000000-0005-0000-0000-000018000000}"/>
    <cellStyle name="20% - Énfasis1 2 13 2 2 2" xfId="6593" xr:uid="{E4AC1C43-4B54-4F3D-80FF-A45959EFEBB9}"/>
    <cellStyle name="20% - Énfasis1 2 13 2 3" xfId="4526" xr:uid="{A0AC7030-6A94-4312-A04C-14E0D9AEBAAE}"/>
    <cellStyle name="20% - Énfasis1 2 13 3" xfId="1680" xr:uid="{00000000-0005-0000-0000-000019000000}"/>
    <cellStyle name="20% - Énfasis1 2 13 3 2" xfId="4939" xr:uid="{A92835E1-5AC7-42B5-B20F-CD96777B1D31}"/>
    <cellStyle name="20% - Énfasis1 2 13 4" xfId="2559" xr:uid="{00000000-0005-0000-0000-00001A000000}"/>
    <cellStyle name="20% - Énfasis1 2 13 4 2" xfId="5816" xr:uid="{BFE6A99E-149E-4765-A5BF-25AF4CA160D3}"/>
    <cellStyle name="20% - Énfasis1 2 13 5" xfId="3749" xr:uid="{FC369800-3225-4646-9E4C-5EE503010103}"/>
    <cellStyle name="20% - Énfasis1 2 14" xfId="487" xr:uid="{00000000-0005-0000-0000-00001B000000}"/>
    <cellStyle name="20% - Énfasis1 2 14 2" xfId="1695" xr:uid="{00000000-0005-0000-0000-00001C000000}"/>
    <cellStyle name="20% - Énfasis1 2 14 2 2" xfId="4954" xr:uid="{9C4481B0-FF05-4346-B057-C4B059D0BC60}"/>
    <cellStyle name="20% - Énfasis1 2 14 3" xfId="2574" xr:uid="{00000000-0005-0000-0000-00001D000000}"/>
    <cellStyle name="20% - Énfasis1 2 14 3 2" xfId="5831" xr:uid="{9EF5C70F-3605-4E44-B0A2-F3752E44B811}"/>
    <cellStyle name="20% - Énfasis1 2 14 4" xfId="3764" xr:uid="{2EDA1191-354E-40CD-B414-0CE4818AAD94}"/>
    <cellStyle name="20% - Énfasis1 2 15" xfId="644" xr:uid="{00000000-0005-0000-0000-00001E000000}"/>
    <cellStyle name="20% - Énfasis1 2 15 2" xfId="1847" xr:uid="{00000000-0005-0000-0000-00001F000000}"/>
    <cellStyle name="20% - Énfasis1 2 15 2 2" xfId="5106" xr:uid="{8FE78B55-16AB-4603-BD48-9AC540C8EB58}"/>
    <cellStyle name="20% - Énfasis1 2 15 3" xfId="2726" xr:uid="{00000000-0005-0000-0000-000020000000}"/>
    <cellStyle name="20% - Énfasis1 2 15 3 2" xfId="5983" xr:uid="{3412899B-2242-4CA2-BBC3-985785DF653F}"/>
    <cellStyle name="20% - Énfasis1 2 15 4" xfId="3916" xr:uid="{9245B8F1-023E-42FA-84A6-3203EA15E103}"/>
    <cellStyle name="20% - Énfasis1 2 16" xfId="660" xr:uid="{00000000-0005-0000-0000-000021000000}"/>
    <cellStyle name="20% - Énfasis1 2 16 2" xfId="1863" xr:uid="{00000000-0005-0000-0000-000022000000}"/>
    <cellStyle name="20% - Énfasis1 2 16 2 2" xfId="5121" xr:uid="{278B43F5-76C8-4540-9864-B13F116BE6CE}"/>
    <cellStyle name="20% - Énfasis1 2 16 3" xfId="2741" xr:uid="{00000000-0005-0000-0000-000023000000}"/>
    <cellStyle name="20% - Énfasis1 2 16 3 2" xfId="5998" xr:uid="{703A85E9-3163-4822-B1E3-BA55F1A4D511}"/>
    <cellStyle name="20% - Énfasis1 2 16 4" xfId="3931" xr:uid="{055E1612-CA8A-49C8-B635-8C759E971C70}"/>
    <cellStyle name="20% - Énfasis1 2 17" xfId="684" xr:uid="{00000000-0005-0000-0000-000024000000}"/>
    <cellStyle name="20% - Énfasis1 2 17 2" xfId="1884" xr:uid="{00000000-0005-0000-0000-000025000000}"/>
    <cellStyle name="20% - Énfasis1 2 17 2 2" xfId="5142" xr:uid="{789123DB-5A54-4515-93F5-66622AB47D0E}"/>
    <cellStyle name="20% - Énfasis1 2 17 3" xfId="2762" xr:uid="{00000000-0005-0000-0000-000026000000}"/>
    <cellStyle name="20% - Énfasis1 2 17 3 2" xfId="6019" xr:uid="{D9EEC494-AC54-4DD1-895D-1C9E01A4F102}"/>
    <cellStyle name="20% - Énfasis1 2 17 4" xfId="3952" xr:uid="{795D074F-11E3-403A-BF7F-1C5854FA3C80}"/>
    <cellStyle name="20% - Énfasis1 2 18" xfId="964" xr:uid="{00000000-0005-0000-0000-000027000000}"/>
    <cellStyle name="20% - Énfasis1 2 18 2" xfId="3038" xr:uid="{00000000-0005-0000-0000-000028000000}"/>
    <cellStyle name="20% - Énfasis1 2 18 2 2" xfId="6295" xr:uid="{0D23D61B-0321-4D1C-88F3-C90D6676DE77}"/>
    <cellStyle name="20% - Énfasis1 2 18 3" xfId="4228" xr:uid="{569E1ADF-F4F7-4CEA-8C52-5AB61FDADF66}"/>
    <cellStyle name="20% - Énfasis1 2 19" xfId="1283" xr:uid="{00000000-0005-0000-0000-000029000000}"/>
    <cellStyle name="20% - Énfasis1 2 19 2" xfId="4543" xr:uid="{047B653D-6983-4370-B5D1-A904F0B57E48}"/>
    <cellStyle name="20% - Énfasis1 2 2" xfId="61" xr:uid="{00000000-0005-0000-0000-00002A000000}"/>
    <cellStyle name="20% - Énfasis1 2 2 2" xfId="255" xr:uid="{00000000-0005-0000-0000-00002B000000}"/>
    <cellStyle name="20% - Énfasis1 2 2 2 2" xfId="833" xr:uid="{00000000-0005-0000-0000-00002C000000}"/>
    <cellStyle name="20% - Énfasis1 2 2 2 2 2" xfId="2033" xr:uid="{00000000-0005-0000-0000-00002D000000}"/>
    <cellStyle name="20% - Énfasis1 2 2 2 2 2 2" xfId="5291" xr:uid="{B360CF89-641C-4B0C-B9C1-275C56176812}"/>
    <cellStyle name="20% - Énfasis1 2 2 2 2 3" xfId="2911" xr:uid="{00000000-0005-0000-0000-00002E000000}"/>
    <cellStyle name="20% - Énfasis1 2 2 2 2 3 2" xfId="6168" xr:uid="{21588D0E-9413-48ED-8B4D-4B795D97CCC1}"/>
    <cellStyle name="20% - Énfasis1 2 2 2 2 4" xfId="4101" xr:uid="{3186AB76-188F-49C2-80F4-384071BEA823}"/>
    <cellStyle name="20% - Énfasis1 2 2 2 3" xfId="1113" xr:uid="{00000000-0005-0000-0000-00002F000000}"/>
    <cellStyle name="20% - Énfasis1 2 2 2 3 2" xfId="3187" xr:uid="{00000000-0005-0000-0000-000030000000}"/>
    <cellStyle name="20% - Énfasis1 2 2 2 3 2 2" xfId="6444" xr:uid="{5AF342F3-7063-4AD4-9F9F-0DAD432BAE99}"/>
    <cellStyle name="20% - Énfasis1 2 2 2 3 3" xfId="4377" xr:uid="{034CDA34-C86F-4FA1-82DA-EC0D4117B74B}"/>
    <cellStyle name="20% - Énfasis1 2 2 2 4" xfId="1485" xr:uid="{00000000-0005-0000-0000-000031000000}"/>
    <cellStyle name="20% - Énfasis1 2 2 2 4 2" xfId="4744" xr:uid="{E1A199D7-C529-4F9D-8EE6-41D6148D705E}"/>
    <cellStyle name="20% - Énfasis1 2 2 2 5" xfId="2364" xr:uid="{00000000-0005-0000-0000-000032000000}"/>
    <cellStyle name="20% - Énfasis1 2 2 2 5 2" xfId="5621" xr:uid="{CFE2C549-14CC-464C-9FF1-1600E8D6B543}"/>
    <cellStyle name="20% - Énfasis1 2 2 2 6" xfId="3554" xr:uid="{E174CEC1-64F4-41F4-B9B6-67B3D6B460DC}"/>
    <cellStyle name="20% - Énfasis1 2 2 3" xfId="503" xr:uid="{00000000-0005-0000-0000-000033000000}"/>
    <cellStyle name="20% - Énfasis1 2 2 3 2" xfId="1709" xr:uid="{00000000-0005-0000-0000-000034000000}"/>
    <cellStyle name="20% - Énfasis1 2 2 3 2 2" xfId="4968" xr:uid="{76B171D6-C199-483E-82A4-3D5666CD8002}"/>
    <cellStyle name="20% - Énfasis1 2 2 3 3" xfId="2588" xr:uid="{00000000-0005-0000-0000-000035000000}"/>
    <cellStyle name="20% - Énfasis1 2 2 3 3 2" xfId="5845" xr:uid="{1693437F-D2DD-42F5-9312-255801D9E29D}"/>
    <cellStyle name="20% - Énfasis1 2 2 3 4" xfId="3778" xr:uid="{76ECDB14-15C0-43FE-8F48-267FD6D418FB}"/>
    <cellStyle name="20% - Énfasis1 2 2 4" xfId="698" xr:uid="{00000000-0005-0000-0000-000036000000}"/>
    <cellStyle name="20% - Énfasis1 2 2 4 2" xfId="1898" xr:uid="{00000000-0005-0000-0000-000037000000}"/>
    <cellStyle name="20% - Énfasis1 2 2 4 2 2" xfId="5156" xr:uid="{00F4A462-96E9-4E95-B5B4-23C50ED8597F}"/>
    <cellStyle name="20% - Énfasis1 2 2 4 3" xfId="2776" xr:uid="{00000000-0005-0000-0000-000038000000}"/>
    <cellStyle name="20% - Énfasis1 2 2 4 3 2" xfId="6033" xr:uid="{814A6876-961E-4438-865F-9742D1B2E7EC}"/>
    <cellStyle name="20% - Énfasis1 2 2 4 4" xfId="3966" xr:uid="{126DC7F0-5AF2-43F7-8AAC-18F0C5B3D53C}"/>
    <cellStyle name="20% - Énfasis1 2 2 5" xfId="978" xr:uid="{00000000-0005-0000-0000-000039000000}"/>
    <cellStyle name="20% - Énfasis1 2 2 5 2" xfId="3052" xr:uid="{00000000-0005-0000-0000-00003A000000}"/>
    <cellStyle name="20% - Énfasis1 2 2 5 2 2" xfId="6309" xr:uid="{30549969-DF4D-4DCC-8FEA-7C5BB7F42FC5}"/>
    <cellStyle name="20% - Énfasis1 2 2 5 3" xfId="4242" xr:uid="{CCD3A10A-A766-45AE-863F-D3570FD438C9}"/>
    <cellStyle name="20% - Énfasis1 2 2 6" xfId="1300" xr:uid="{00000000-0005-0000-0000-00003B000000}"/>
    <cellStyle name="20% - Énfasis1 2 2 6 2" xfId="4559" xr:uid="{71F0B8F7-E7E0-444C-8246-BAB5806CC384}"/>
    <cellStyle name="20% - Énfasis1 2 2 7" xfId="2179" xr:uid="{00000000-0005-0000-0000-00003C000000}"/>
    <cellStyle name="20% - Énfasis1 2 2 7 2" xfId="5436" xr:uid="{157AC154-F75E-4138-A6E9-C2A8BF837403}"/>
    <cellStyle name="20% - Énfasis1 2 2 8" xfId="3369" xr:uid="{28606DE6-527B-4AD3-8142-0B383DD8C01E}"/>
    <cellStyle name="20% - Énfasis1 2 20" xfId="2163" xr:uid="{00000000-0005-0000-0000-00003D000000}"/>
    <cellStyle name="20% - Énfasis1 2 20 2" xfId="5420" xr:uid="{B6EDBBFA-2F99-4248-BD45-755E0C90C062}"/>
    <cellStyle name="20% - Énfasis1 2 21" xfId="3353" xr:uid="{EFBA1F14-58CB-4B8B-88A3-8C395E529D96}"/>
    <cellStyle name="20% - Énfasis1 2 22" xfId="6608" xr:uid="{7EA76949-8C8C-4E40-B70C-2E2A6F7B2269}"/>
    <cellStyle name="20% - Énfasis1 2 3" xfId="81" xr:uid="{00000000-0005-0000-0000-00003E000000}"/>
    <cellStyle name="20% - Énfasis1 2 3 2" xfId="273" xr:uid="{00000000-0005-0000-0000-00003F000000}"/>
    <cellStyle name="20% - Énfasis1 2 3 2 2" xfId="847" xr:uid="{00000000-0005-0000-0000-000040000000}"/>
    <cellStyle name="20% - Énfasis1 2 3 2 2 2" xfId="2047" xr:uid="{00000000-0005-0000-0000-000041000000}"/>
    <cellStyle name="20% - Énfasis1 2 3 2 2 2 2" xfId="5305" xr:uid="{DA6BD1F7-0F60-4777-8B2F-50F7A09460A8}"/>
    <cellStyle name="20% - Énfasis1 2 3 2 2 3" xfId="2925" xr:uid="{00000000-0005-0000-0000-000042000000}"/>
    <cellStyle name="20% - Énfasis1 2 3 2 2 3 2" xfId="6182" xr:uid="{9D03B44D-FE37-4AED-AC80-014D80D2E7AA}"/>
    <cellStyle name="20% - Énfasis1 2 3 2 2 4" xfId="4115" xr:uid="{EE68882E-EAE2-4FBB-AFA4-6881F4BBFA61}"/>
    <cellStyle name="20% - Énfasis1 2 3 2 3" xfId="1127" xr:uid="{00000000-0005-0000-0000-000043000000}"/>
    <cellStyle name="20% - Énfasis1 2 3 2 3 2" xfId="3201" xr:uid="{00000000-0005-0000-0000-000044000000}"/>
    <cellStyle name="20% - Énfasis1 2 3 2 3 2 2" xfId="6458" xr:uid="{96DEF09C-AB0E-4C6C-981A-2E27A386F47A}"/>
    <cellStyle name="20% - Énfasis1 2 3 2 3 3" xfId="4391" xr:uid="{D804B0ED-BA62-4FAC-8F26-A36E4923D1D7}"/>
    <cellStyle name="20% - Énfasis1 2 3 2 4" xfId="1502" xr:uid="{00000000-0005-0000-0000-000045000000}"/>
    <cellStyle name="20% - Énfasis1 2 3 2 4 2" xfId="4761" xr:uid="{1CC51C60-7C40-4BB1-BA3F-DF2AAB3726FF}"/>
    <cellStyle name="20% - Énfasis1 2 3 2 5" xfId="2381" xr:uid="{00000000-0005-0000-0000-000046000000}"/>
    <cellStyle name="20% - Énfasis1 2 3 2 5 2" xfId="5638" xr:uid="{3CDBE74A-DDB1-45FA-9C46-F556F7174904}"/>
    <cellStyle name="20% - Énfasis1 2 3 2 6" xfId="3571" xr:uid="{0A0068A7-82B0-43AD-A295-3F9F94E65CAE}"/>
    <cellStyle name="20% - Énfasis1 2 3 3" xfId="518" xr:uid="{00000000-0005-0000-0000-000047000000}"/>
    <cellStyle name="20% - Énfasis1 2 3 3 2" xfId="1724" xr:uid="{00000000-0005-0000-0000-000048000000}"/>
    <cellStyle name="20% - Énfasis1 2 3 3 2 2" xfId="4983" xr:uid="{563D55FA-8C1F-4C17-ADBE-DE3CC0DEAFBE}"/>
    <cellStyle name="20% - Énfasis1 2 3 3 3" xfId="2603" xr:uid="{00000000-0005-0000-0000-000049000000}"/>
    <cellStyle name="20% - Énfasis1 2 3 3 3 2" xfId="5860" xr:uid="{D84E5847-DA72-43FA-BA17-A6F362BF7865}"/>
    <cellStyle name="20% - Énfasis1 2 3 3 4" xfId="3793" xr:uid="{6891F190-8F61-43A1-A9C7-0AD67BAC152A}"/>
    <cellStyle name="20% - Énfasis1 2 3 4" xfId="713" xr:uid="{00000000-0005-0000-0000-00004A000000}"/>
    <cellStyle name="20% - Énfasis1 2 3 4 2" xfId="1913" xr:uid="{00000000-0005-0000-0000-00004B000000}"/>
    <cellStyle name="20% - Énfasis1 2 3 4 2 2" xfId="5171" xr:uid="{3ECDDFDC-BA15-413B-A51A-EF54FECFDAD0}"/>
    <cellStyle name="20% - Énfasis1 2 3 4 3" xfId="2791" xr:uid="{00000000-0005-0000-0000-00004C000000}"/>
    <cellStyle name="20% - Énfasis1 2 3 4 3 2" xfId="6048" xr:uid="{0158C773-FE71-4634-8DE6-8AAB625E3C26}"/>
    <cellStyle name="20% - Énfasis1 2 3 4 4" xfId="3981" xr:uid="{43C90886-2788-4791-9442-6E41493E40AA}"/>
    <cellStyle name="20% - Énfasis1 2 3 5" xfId="993" xr:uid="{00000000-0005-0000-0000-00004D000000}"/>
    <cellStyle name="20% - Énfasis1 2 3 5 2" xfId="3067" xr:uid="{00000000-0005-0000-0000-00004E000000}"/>
    <cellStyle name="20% - Énfasis1 2 3 5 2 2" xfId="6324" xr:uid="{FFC4A38B-2EBE-4335-AC12-DEB08541A144}"/>
    <cellStyle name="20% - Énfasis1 2 3 5 3" xfId="4257" xr:uid="{63382FAB-ADF9-45FA-B7A0-128B863B3DCC}"/>
    <cellStyle name="20% - Énfasis1 2 3 6" xfId="1318" xr:uid="{00000000-0005-0000-0000-00004F000000}"/>
    <cellStyle name="20% - Énfasis1 2 3 6 2" xfId="4577" xr:uid="{CADB5B38-42FF-4E1F-8C43-D4277FC13E2D}"/>
    <cellStyle name="20% - Énfasis1 2 3 7" xfId="2197" xr:uid="{00000000-0005-0000-0000-000050000000}"/>
    <cellStyle name="20% - Énfasis1 2 3 7 2" xfId="5454" xr:uid="{2E2C5425-CDFA-49BC-B018-303250E2E654}"/>
    <cellStyle name="20% - Énfasis1 2 3 8" xfId="3387" xr:uid="{81325426-AA90-4A3C-935B-03159C6B7F9D}"/>
    <cellStyle name="20% - Énfasis1 2 4" xfId="100" xr:uid="{00000000-0005-0000-0000-000051000000}"/>
    <cellStyle name="20% - Énfasis1 2 4 2" xfId="292" xr:uid="{00000000-0005-0000-0000-000052000000}"/>
    <cellStyle name="20% - Énfasis1 2 4 2 2" xfId="862" xr:uid="{00000000-0005-0000-0000-000053000000}"/>
    <cellStyle name="20% - Énfasis1 2 4 2 2 2" xfId="2062" xr:uid="{00000000-0005-0000-0000-000054000000}"/>
    <cellStyle name="20% - Énfasis1 2 4 2 2 2 2" xfId="5320" xr:uid="{971020EC-A580-4BE5-83AA-B8CBB5A18929}"/>
    <cellStyle name="20% - Énfasis1 2 4 2 2 3" xfId="2940" xr:uid="{00000000-0005-0000-0000-000055000000}"/>
    <cellStyle name="20% - Énfasis1 2 4 2 2 3 2" xfId="6197" xr:uid="{99605CBE-2E4F-4F00-8D85-6C4FDF88A890}"/>
    <cellStyle name="20% - Énfasis1 2 4 2 2 4" xfId="4130" xr:uid="{CAA36220-BF37-4B0B-B77E-8270656581F5}"/>
    <cellStyle name="20% - Énfasis1 2 4 2 3" xfId="1142" xr:uid="{00000000-0005-0000-0000-000056000000}"/>
    <cellStyle name="20% - Énfasis1 2 4 2 3 2" xfId="3216" xr:uid="{00000000-0005-0000-0000-000057000000}"/>
    <cellStyle name="20% - Énfasis1 2 4 2 3 2 2" xfId="6473" xr:uid="{F48CB99F-9C22-4FD8-BE99-54040245BB0D}"/>
    <cellStyle name="20% - Énfasis1 2 4 2 3 3" xfId="4406" xr:uid="{7F1DF5F3-38CF-417C-8589-5C3F40583EE7}"/>
    <cellStyle name="20% - Énfasis1 2 4 2 4" xfId="1520" xr:uid="{00000000-0005-0000-0000-000058000000}"/>
    <cellStyle name="20% - Énfasis1 2 4 2 4 2" xfId="4779" xr:uid="{4C03220B-C1F8-4473-8547-EC8279FE1779}"/>
    <cellStyle name="20% - Énfasis1 2 4 2 5" xfId="2399" xr:uid="{00000000-0005-0000-0000-000059000000}"/>
    <cellStyle name="20% - Énfasis1 2 4 2 5 2" xfId="5656" xr:uid="{5A435B9F-51C4-4673-9D1E-5B33B277BE43}"/>
    <cellStyle name="20% - Énfasis1 2 4 2 6" xfId="3589" xr:uid="{65D993DA-8CB4-481C-9A01-3954AC7BD912}"/>
    <cellStyle name="20% - Énfasis1 2 4 3" xfId="533" xr:uid="{00000000-0005-0000-0000-00005A000000}"/>
    <cellStyle name="20% - Énfasis1 2 4 3 2" xfId="1739" xr:uid="{00000000-0005-0000-0000-00005B000000}"/>
    <cellStyle name="20% - Énfasis1 2 4 3 2 2" xfId="4998" xr:uid="{EEEB5ACB-09F7-43C1-BC11-8C3365A2EBD0}"/>
    <cellStyle name="20% - Énfasis1 2 4 3 3" xfId="2618" xr:uid="{00000000-0005-0000-0000-00005C000000}"/>
    <cellStyle name="20% - Énfasis1 2 4 3 3 2" xfId="5875" xr:uid="{59640187-0E27-421F-BAF7-DB50238366D6}"/>
    <cellStyle name="20% - Énfasis1 2 4 3 4" xfId="3808" xr:uid="{8CB2B444-7DB8-4B9B-8F9F-1AE722F6CACF}"/>
    <cellStyle name="20% - Énfasis1 2 4 4" xfId="728" xr:uid="{00000000-0005-0000-0000-00005D000000}"/>
    <cellStyle name="20% - Énfasis1 2 4 4 2" xfId="1928" xr:uid="{00000000-0005-0000-0000-00005E000000}"/>
    <cellStyle name="20% - Énfasis1 2 4 4 2 2" xfId="5186" xr:uid="{9FB5620D-02FF-4C8D-A34D-4CD180D72527}"/>
    <cellStyle name="20% - Énfasis1 2 4 4 3" xfId="2806" xr:uid="{00000000-0005-0000-0000-00005F000000}"/>
    <cellStyle name="20% - Énfasis1 2 4 4 3 2" xfId="6063" xr:uid="{73C9FAE9-0FB7-4DF2-89CF-839FEC9FBB82}"/>
    <cellStyle name="20% - Énfasis1 2 4 4 4" xfId="3996" xr:uid="{48A24DC7-ECBF-4F54-B4AC-50D321C1030F}"/>
    <cellStyle name="20% - Énfasis1 2 4 5" xfId="1008" xr:uid="{00000000-0005-0000-0000-000060000000}"/>
    <cellStyle name="20% - Énfasis1 2 4 5 2" xfId="3082" xr:uid="{00000000-0005-0000-0000-000061000000}"/>
    <cellStyle name="20% - Énfasis1 2 4 5 2 2" xfId="6339" xr:uid="{043C8619-57DE-491B-9B1B-E1930DB8149C}"/>
    <cellStyle name="20% - Énfasis1 2 4 5 3" xfId="4272" xr:uid="{CF173D84-4EE4-4E2D-B024-801D269B259C}"/>
    <cellStyle name="20% - Énfasis1 2 4 6" xfId="1336" xr:uid="{00000000-0005-0000-0000-000062000000}"/>
    <cellStyle name="20% - Énfasis1 2 4 6 2" xfId="4595" xr:uid="{C58B9089-F38F-47DA-928C-1D4E480FF39D}"/>
    <cellStyle name="20% - Énfasis1 2 4 7" xfId="2215" xr:uid="{00000000-0005-0000-0000-000063000000}"/>
    <cellStyle name="20% - Énfasis1 2 4 7 2" xfId="5472" xr:uid="{37BEF25B-5753-47B1-B88C-8D91E012DA34}"/>
    <cellStyle name="20% - Énfasis1 2 4 8" xfId="3405" xr:uid="{05FA0FFD-3073-4DEA-94FB-40CCD5DF4BFD}"/>
    <cellStyle name="20% - Énfasis1 2 5" xfId="119" xr:uid="{00000000-0005-0000-0000-000064000000}"/>
    <cellStyle name="20% - Énfasis1 2 5 2" xfId="311" xr:uid="{00000000-0005-0000-0000-000065000000}"/>
    <cellStyle name="20% - Énfasis1 2 5 2 2" xfId="877" xr:uid="{00000000-0005-0000-0000-000066000000}"/>
    <cellStyle name="20% - Énfasis1 2 5 2 2 2" xfId="2077" xr:uid="{00000000-0005-0000-0000-000067000000}"/>
    <cellStyle name="20% - Énfasis1 2 5 2 2 2 2" xfId="5335" xr:uid="{033FAB60-C72B-429A-A4AC-9DBC207036A7}"/>
    <cellStyle name="20% - Énfasis1 2 5 2 2 3" xfId="2955" xr:uid="{00000000-0005-0000-0000-000068000000}"/>
    <cellStyle name="20% - Énfasis1 2 5 2 2 3 2" xfId="6212" xr:uid="{B6F870CE-91C5-4DDC-AE0C-0C14F9483E58}"/>
    <cellStyle name="20% - Énfasis1 2 5 2 2 4" xfId="4145" xr:uid="{8B34DEE3-74AD-494D-A7A7-CF7045BD4648}"/>
    <cellStyle name="20% - Énfasis1 2 5 2 3" xfId="1157" xr:uid="{00000000-0005-0000-0000-000069000000}"/>
    <cellStyle name="20% - Énfasis1 2 5 2 3 2" xfId="3231" xr:uid="{00000000-0005-0000-0000-00006A000000}"/>
    <cellStyle name="20% - Énfasis1 2 5 2 3 2 2" xfId="6488" xr:uid="{546953CD-630C-4D71-B850-FC81AA417C9C}"/>
    <cellStyle name="20% - Énfasis1 2 5 2 3 3" xfId="4421" xr:uid="{2547EB8D-45C1-496B-BC60-119E30210937}"/>
    <cellStyle name="20% - Énfasis1 2 5 2 4" xfId="1538" xr:uid="{00000000-0005-0000-0000-00006B000000}"/>
    <cellStyle name="20% - Énfasis1 2 5 2 4 2" xfId="4797" xr:uid="{E41673C1-9F49-4EDA-AB75-875EA954821E}"/>
    <cellStyle name="20% - Énfasis1 2 5 2 5" xfId="2417" xr:uid="{00000000-0005-0000-0000-00006C000000}"/>
    <cellStyle name="20% - Énfasis1 2 5 2 5 2" xfId="5674" xr:uid="{A4D8D0B2-DE8F-4555-88AA-E7559E93AA11}"/>
    <cellStyle name="20% - Énfasis1 2 5 2 6" xfId="3607" xr:uid="{CC822A13-DE75-4F8B-B1E5-BEA990410DFA}"/>
    <cellStyle name="20% - Énfasis1 2 5 3" xfId="548" xr:uid="{00000000-0005-0000-0000-00006D000000}"/>
    <cellStyle name="20% - Énfasis1 2 5 3 2" xfId="1754" xr:uid="{00000000-0005-0000-0000-00006E000000}"/>
    <cellStyle name="20% - Énfasis1 2 5 3 2 2" xfId="5013" xr:uid="{1BA151A9-F1C0-4124-86D2-470C7366D918}"/>
    <cellStyle name="20% - Énfasis1 2 5 3 3" xfId="2633" xr:uid="{00000000-0005-0000-0000-00006F000000}"/>
    <cellStyle name="20% - Énfasis1 2 5 3 3 2" xfId="5890" xr:uid="{FFA1D385-384A-4B84-AFC8-63A12A6D34E6}"/>
    <cellStyle name="20% - Énfasis1 2 5 3 4" xfId="3823" xr:uid="{FB13CB1F-30AA-4902-AD3B-A112FBC93AE9}"/>
    <cellStyle name="20% - Énfasis1 2 5 4" xfId="743" xr:uid="{00000000-0005-0000-0000-000070000000}"/>
    <cellStyle name="20% - Énfasis1 2 5 4 2" xfId="1943" xr:uid="{00000000-0005-0000-0000-000071000000}"/>
    <cellStyle name="20% - Énfasis1 2 5 4 2 2" xfId="5201" xr:uid="{308B2FFD-C4DC-4557-A9CE-D7C7B569F84E}"/>
    <cellStyle name="20% - Énfasis1 2 5 4 3" xfId="2821" xr:uid="{00000000-0005-0000-0000-000072000000}"/>
    <cellStyle name="20% - Énfasis1 2 5 4 3 2" xfId="6078" xr:uid="{6A88D14C-64C8-4710-AA57-AC9437875E31}"/>
    <cellStyle name="20% - Énfasis1 2 5 4 4" xfId="4011" xr:uid="{2A7CB0AA-E174-45D5-A537-906EA2E2C025}"/>
    <cellStyle name="20% - Énfasis1 2 5 5" xfId="1023" xr:uid="{00000000-0005-0000-0000-000073000000}"/>
    <cellStyle name="20% - Énfasis1 2 5 5 2" xfId="3097" xr:uid="{00000000-0005-0000-0000-000074000000}"/>
    <cellStyle name="20% - Énfasis1 2 5 5 2 2" xfId="6354" xr:uid="{A486D3AF-D265-4E8F-A3B1-162D67E4FDBC}"/>
    <cellStyle name="20% - Énfasis1 2 5 5 3" xfId="4287" xr:uid="{40BBC5B3-1C12-410E-846A-F79E7B4F8250}"/>
    <cellStyle name="20% - Énfasis1 2 5 6" xfId="1354" xr:uid="{00000000-0005-0000-0000-000075000000}"/>
    <cellStyle name="20% - Énfasis1 2 5 6 2" xfId="4613" xr:uid="{A8367A44-0C2C-4B12-9D29-32218C9FFC34}"/>
    <cellStyle name="20% - Énfasis1 2 5 7" xfId="2233" xr:uid="{00000000-0005-0000-0000-000076000000}"/>
    <cellStyle name="20% - Énfasis1 2 5 7 2" xfId="5490" xr:uid="{41231517-A3BA-4600-9286-728328C2365A}"/>
    <cellStyle name="20% - Énfasis1 2 5 8" xfId="3423" xr:uid="{5EC77343-AC1A-43DB-8953-44CC88032C32}"/>
    <cellStyle name="20% - Énfasis1 2 6" xfId="137" xr:uid="{00000000-0005-0000-0000-000077000000}"/>
    <cellStyle name="20% - Énfasis1 2 6 2" xfId="329" xr:uid="{00000000-0005-0000-0000-000078000000}"/>
    <cellStyle name="20% - Énfasis1 2 6 2 2" xfId="892" xr:uid="{00000000-0005-0000-0000-000079000000}"/>
    <cellStyle name="20% - Énfasis1 2 6 2 2 2" xfId="2092" xr:uid="{00000000-0005-0000-0000-00007A000000}"/>
    <cellStyle name="20% - Énfasis1 2 6 2 2 2 2" xfId="5350" xr:uid="{C2E26756-914E-4CA1-A451-C7645781AF83}"/>
    <cellStyle name="20% - Énfasis1 2 6 2 2 3" xfId="2970" xr:uid="{00000000-0005-0000-0000-00007B000000}"/>
    <cellStyle name="20% - Énfasis1 2 6 2 2 3 2" xfId="6227" xr:uid="{E7ED6C2D-785E-425A-B9E0-E9CBA5BF304E}"/>
    <cellStyle name="20% - Énfasis1 2 6 2 2 4" xfId="4160" xr:uid="{9AB5B633-7964-4086-8C1C-C002A2D3AD81}"/>
    <cellStyle name="20% - Énfasis1 2 6 2 3" xfId="1172" xr:uid="{00000000-0005-0000-0000-00007C000000}"/>
    <cellStyle name="20% - Énfasis1 2 6 2 3 2" xfId="3246" xr:uid="{00000000-0005-0000-0000-00007D000000}"/>
    <cellStyle name="20% - Énfasis1 2 6 2 3 2 2" xfId="6503" xr:uid="{2AAFFA7B-7716-4F11-8A13-D611200CCFD1}"/>
    <cellStyle name="20% - Énfasis1 2 6 2 3 3" xfId="4436" xr:uid="{84E697FD-F27C-4FA7-911D-70FAB067EEAE}"/>
    <cellStyle name="20% - Énfasis1 2 6 2 4" xfId="1556" xr:uid="{00000000-0005-0000-0000-00007E000000}"/>
    <cellStyle name="20% - Énfasis1 2 6 2 4 2" xfId="4815" xr:uid="{D5C4DBDB-E73D-443F-8413-6F0C69A03404}"/>
    <cellStyle name="20% - Énfasis1 2 6 2 5" xfId="2435" xr:uid="{00000000-0005-0000-0000-00007F000000}"/>
    <cellStyle name="20% - Énfasis1 2 6 2 5 2" xfId="5692" xr:uid="{018DB178-142A-4F34-AA23-5FDAA3A5789F}"/>
    <cellStyle name="20% - Énfasis1 2 6 2 6" xfId="3625" xr:uid="{01E24764-F468-4131-9877-CE984B0995F4}"/>
    <cellStyle name="20% - Énfasis1 2 6 3" xfId="563" xr:uid="{00000000-0005-0000-0000-000080000000}"/>
    <cellStyle name="20% - Énfasis1 2 6 3 2" xfId="1769" xr:uid="{00000000-0005-0000-0000-000081000000}"/>
    <cellStyle name="20% - Énfasis1 2 6 3 2 2" xfId="5028" xr:uid="{B576456F-B9FC-4B18-B45B-8D2344FF6067}"/>
    <cellStyle name="20% - Énfasis1 2 6 3 3" xfId="2648" xr:uid="{00000000-0005-0000-0000-000082000000}"/>
    <cellStyle name="20% - Énfasis1 2 6 3 3 2" xfId="5905" xr:uid="{AB078493-9F51-434E-9545-CBE0086A5AA3}"/>
    <cellStyle name="20% - Énfasis1 2 6 3 4" xfId="3838" xr:uid="{5619DA7F-716D-40F4-96C2-875022D3114C}"/>
    <cellStyle name="20% - Énfasis1 2 6 4" xfId="758" xr:uid="{00000000-0005-0000-0000-000083000000}"/>
    <cellStyle name="20% - Énfasis1 2 6 4 2" xfId="1958" xr:uid="{00000000-0005-0000-0000-000084000000}"/>
    <cellStyle name="20% - Énfasis1 2 6 4 2 2" xfId="5216" xr:uid="{A125689B-9173-4CE2-B86A-32B0E01C3C81}"/>
    <cellStyle name="20% - Énfasis1 2 6 4 3" xfId="2836" xr:uid="{00000000-0005-0000-0000-000085000000}"/>
    <cellStyle name="20% - Énfasis1 2 6 4 3 2" xfId="6093" xr:uid="{FF264EC7-BD26-43C2-9D3A-E7739094029F}"/>
    <cellStyle name="20% - Énfasis1 2 6 4 4" xfId="4026" xr:uid="{257B679A-B4A3-466A-9424-59B0828E99D8}"/>
    <cellStyle name="20% - Énfasis1 2 6 5" xfId="1038" xr:uid="{00000000-0005-0000-0000-000086000000}"/>
    <cellStyle name="20% - Énfasis1 2 6 5 2" xfId="3112" xr:uid="{00000000-0005-0000-0000-000087000000}"/>
    <cellStyle name="20% - Énfasis1 2 6 5 2 2" xfId="6369" xr:uid="{051A6B56-CC34-4DFA-85F4-F70BA356EA31}"/>
    <cellStyle name="20% - Énfasis1 2 6 5 3" xfId="4302" xr:uid="{FD356F8E-7A8A-47AA-AC2F-266477DA36B7}"/>
    <cellStyle name="20% - Énfasis1 2 6 6" xfId="1372" xr:uid="{00000000-0005-0000-0000-000088000000}"/>
    <cellStyle name="20% - Énfasis1 2 6 6 2" xfId="4631" xr:uid="{C26DD2FB-602B-4157-A91D-FCA0EA6AF91A}"/>
    <cellStyle name="20% - Énfasis1 2 6 7" xfId="2251" xr:uid="{00000000-0005-0000-0000-000089000000}"/>
    <cellStyle name="20% - Énfasis1 2 6 7 2" xfId="5508" xr:uid="{C1F3FA75-185A-461C-B14E-4F1DF78049C6}"/>
    <cellStyle name="20% - Énfasis1 2 6 8" xfId="3441" xr:uid="{E4CFEAC8-6439-4E72-ACC2-8C4E75B24192}"/>
    <cellStyle name="20% - Énfasis1 2 7" xfId="156" xr:uid="{00000000-0005-0000-0000-00008A000000}"/>
    <cellStyle name="20% - Énfasis1 2 7 2" xfId="348" xr:uid="{00000000-0005-0000-0000-00008B000000}"/>
    <cellStyle name="20% - Énfasis1 2 7 2 2" xfId="907" xr:uid="{00000000-0005-0000-0000-00008C000000}"/>
    <cellStyle name="20% - Énfasis1 2 7 2 2 2" xfId="2107" xr:uid="{00000000-0005-0000-0000-00008D000000}"/>
    <cellStyle name="20% - Énfasis1 2 7 2 2 2 2" xfId="5365" xr:uid="{5535066E-8A3F-4B74-BE63-63628002B139}"/>
    <cellStyle name="20% - Énfasis1 2 7 2 2 3" xfId="2985" xr:uid="{00000000-0005-0000-0000-00008E000000}"/>
    <cellStyle name="20% - Énfasis1 2 7 2 2 3 2" xfId="6242" xr:uid="{0B8870C6-A92E-4AEF-AAED-AAADF9C977CB}"/>
    <cellStyle name="20% - Énfasis1 2 7 2 2 4" xfId="4175" xr:uid="{91CEC86D-9F09-4011-9CFA-FD9B45D75906}"/>
    <cellStyle name="20% - Énfasis1 2 7 2 3" xfId="1187" xr:uid="{00000000-0005-0000-0000-00008F000000}"/>
    <cellStyle name="20% - Énfasis1 2 7 2 3 2" xfId="3261" xr:uid="{00000000-0005-0000-0000-000090000000}"/>
    <cellStyle name="20% - Énfasis1 2 7 2 3 2 2" xfId="6518" xr:uid="{ED16079B-CB1F-4FA2-932C-0DC3EA3D630C}"/>
    <cellStyle name="20% - Énfasis1 2 7 2 3 3" xfId="4451" xr:uid="{E3064CCD-D278-4517-BD82-85FF8F4C1E12}"/>
    <cellStyle name="20% - Énfasis1 2 7 2 4" xfId="1575" xr:uid="{00000000-0005-0000-0000-000091000000}"/>
    <cellStyle name="20% - Énfasis1 2 7 2 4 2" xfId="4834" xr:uid="{A4E56E97-855C-448F-8744-D933DF5B1863}"/>
    <cellStyle name="20% - Énfasis1 2 7 2 5" xfId="2454" xr:uid="{00000000-0005-0000-0000-000092000000}"/>
    <cellStyle name="20% - Énfasis1 2 7 2 5 2" xfId="5711" xr:uid="{8FC79B89-F74C-4EBC-86A6-D836DD8CC887}"/>
    <cellStyle name="20% - Énfasis1 2 7 2 6" xfId="3644" xr:uid="{495BDAA5-CF85-49BD-B816-CCE89073CA34}"/>
    <cellStyle name="20% - Énfasis1 2 7 3" xfId="578" xr:uid="{00000000-0005-0000-0000-000093000000}"/>
    <cellStyle name="20% - Énfasis1 2 7 3 2" xfId="1784" xr:uid="{00000000-0005-0000-0000-000094000000}"/>
    <cellStyle name="20% - Énfasis1 2 7 3 2 2" xfId="5043" xr:uid="{988E2EC9-49CE-45BB-8269-E259A4297D8D}"/>
    <cellStyle name="20% - Énfasis1 2 7 3 3" xfId="2663" xr:uid="{00000000-0005-0000-0000-000095000000}"/>
    <cellStyle name="20% - Énfasis1 2 7 3 3 2" xfId="5920" xr:uid="{07586AA4-BEE0-4146-8F1C-27AD173AB9E1}"/>
    <cellStyle name="20% - Énfasis1 2 7 3 4" xfId="3853" xr:uid="{5F66DEC4-1655-479A-9037-E262D5AC8F0A}"/>
    <cellStyle name="20% - Énfasis1 2 7 4" xfId="773" xr:uid="{00000000-0005-0000-0000-000096000000}"/>
    <cellStyle name="20% - Énfasis1 2 7 4 2" xfId="1973" xr:uid="{00000000-0005-0000-0000-000097000000}"/>
    <cellStyle name="20% - Énfasis1 2 7 4 2 2" xfId="5231" xr:uid="{EB05849D-B1A4-47E9-9D53-ECDB969B68C1}"/>
    <cellStyle name="20% - Énfasis1 2 7 4 3" xfId="2851" xr:uid="{00000000-0005-0000-0000-000098000000}"/>
    <cellStyle name="20% - Énfasis1 2 7 4 3 2" xfId="6108" xr:uid="{E70AFAE4-1DB8-4B79-85D7-A1530787753E}"/>
    <cellStyle name="20% - Énfasis1 2 7 4 4" xfId="4041" xr:uid="{989FEEAE-7C0B-42D5-BC2D-54B9DC1A0284}"/>
    <cellStyle name="20% - Énfasis1 2 7 5" xfId="1053" xr:uid="{00000000-0005-0000-0000-000099000000}"/>
    <cellStyle name="20% - Énfasis1 2 7 5 2" xfId="3127" xr:uid="{00000000-0005-0000-0000-00009A000000}"/>
    <cellStyle name="20% - Énfasis1 2 7 5 2 2" xfId="6384" xr:uid="{1A2611ED-726D-4A85-8857-B4CB94F9FC0C}"/>
    <cellStyle name="20% - Énfasis1 2 7 5 3" xfId="4317" xr:uid="{A6BE75C2-E0E2-4096-A2CD-E47F6436322A}"/>
    <cellStyle name="20% - Énfasis1 2 7 6" xfId="1391" xr:uid="{00000000-0005-0000-0000-00009B000000}"/>
    <cellStyle name="20% - Énfasis1 2 7 6 2" xfId="4650" xr:uid="{4C6BACE1-4925-4901-B3EC-EE17639FFA0B}"/>
    <cellStyle name="20% - Énfasis1 2 7 7" xfId="2270" xr:uid="{00000000-0005-0000-0000-00009C000000}"/>
    <cellStyle name="20% - Énfasis1 2 7 7 2" xfId="5527" xr:uid="{7FB8241B-34A3-4126-8558-8CD7A1BA3D78}"/>
    <cellStyle name="20% - Énfasis1 2 7 8" xfId="3460" xr:uid="{5F7272B2-C303-4BE3-B501-421AA2F3F265}"/>
    <cellStyle name="20% - Énfasis1 2 8" xfId="175" xr:uid="{00000000-0005-0000-0000-00009D000000}"/>
    <cellStyle name="20% - Énfasis1 2 8 2" xfId="367" xr:uid="{00000000-0005-0000-0000-00009E000000}"/>
    <cellStyle name="20% - Énfasis1 2 8 2 2" xfId="922" xr:uid="{00000000-0005-0000-0000-00009F000000}"/>
    <cellStyle name="20% - Énfasis1 2 8 2 2 2" xfId="2122" xr:uid="{00000000-0005-0000-0000-0000A0000000}"/>
    <cellStyle name="20% - Énfasis1 2 8 2 2 2 2" xfId="5380" xr:uid="{5A320524-40DA-472D-BEA1-384659B880E1}"/>
    <cellStyle name="20% - Énfasis1 2 8 2 2 3" xfId="3000" xr:uid="{00000000-0005-0000-0000-0000A1000000}"/>
    <cellStyle name="20% - Énfasis1 2 8 2 2 3 2" xfId="6257" xr:uid="{E7F4258B-5A0D-4385-902E-F4562AF2DEFE}"/>
    <cellStyle name="20% - Énfasis1 2 8 2 2 4" xfId="4190" xr:uid="{5130533C-FB65-412E-8923-BB1871F94055}"/>
    <cellStyle name="20% - Énfasis1 2 8 2 3" xfId="1202" xr:uid="{00000000-0005-0000-0000-0000A2000000}"/>
    <cellStyle name="20% - Énfasis1 2 8 2 3 2" xfId="3276" xr:uid="{00000000-0005-0000-0000-0000A3000000}"/>
    <cellStyle name="20% - Énfasis1 2 8 2 3 2 2" xfId="6533" xr:uid="{A2B90FCD-4D80-408A-BD91-8BC0597E82A3}"/>
    <cellStyle name="20% - Énfasis1 2 8 2 3 3" xfId="4466" xr:uid="{57F97EEB-8C01-4D30-964A-C4ACD4C9EC5A}"/>
    <cellStyle name="20% - Énfasis1 2 8 2 4" xfId="1593" xr:uid="{00000000-0005-0000-0000-0000A4000000}"/>
    <cellStyle name="20% - Énfasis1 2 8 2 4 2" xfId="4852" xr:uid="{261B7F3D-5E74-43E5-A2BD-37962B01E736}"/>
    <cellStyle name="20% - Énfasis1 2 8 2 5" xfId="2472" xr:uid="{00000000-0005-0000-0000-0000A5000000}"/>
    <cellStyle name="20% - Énfasis1 2 8 2 5 2" xfId="5729" xr:uid="{2CF0EDA0-A83D-420D-839E-0FE4DA30111D}"/>
    <cellStyle name="20% - Énfasis1 2 8 2 6" xfId="3662" xr:uid="{C48C40FA-8DE3-4B50-9764-1EE02849F95C}"/>
    <cellStyle name="20% - Énfasis1 2 8 3" xfId="593" xr:uid="{00000000-0005-0000-0000-0000A6000000}"/>
    <cellStyle name="20% - Énfasis1 2 8 3 2" xfId="1799" xr:uid="{00000000-0005-0000-0000-0000A7000000}"/>
    <cellStyle name="20% - Énfasis1 2 8 3 2 2" xfId="5058" xr:uid="{6A667C9F-7CC4-412B-AFB8-F2A6B75A5C29}"/>
    <cellStyle name="20% - Énfasis1 2 8 3 3" xfId="2678" xr:uid="{00000000-0005-0000-0000-0000A8000000}"/>
    <cellStyle name="20% - Énfasis1 2 8 3 3 2" xfId="5935" xr:uid="{ED72C7A6-8AD5-4AE5-B514-D1892F6B2AD3}"/>
    <cellStyle name="20% - Énfasis1 2 8 3 4" xfId="3868" xr:uid="{B1A4DD7D-3116-4393-8407-0D257612AA49}"/>
    <cellStyle name="20% - Énfasis1 2 8 4" xfId="788" xr:uid="{00000000-0005-0000-0000-0000A9000000}"/>
    <cellStyle name="20% - Énfasis1 2 8 4 2" xfId="1988" xr:uid="{00000000-0005-0000-0000-0000AA000000}"/>
    <cellStyle name="20% - Énfasis1 2 8 4 2 2" xfId="5246" xr:uid="{0C3F042B-F0E3-4012-958E-0A92C4E3D5BF}"/>
    <cellStyle name="20% - Énfasis1 2 8 4 3" xfId="2866" xr:uid="{00000000-0005-0000-0000-0000AB000000}"/>
    <cellStyle name="20% - Énfasis1 2 8 4 3 2" xfId="6123" xr:uid="{927439C6-EDE3-4DA3-999B-344091A6A9D5}"/>
    <cellStyle name="20% - Énfasis1 2 8 4 4" xfId="4056" xr:uid="{B90C0365-6801-4A0F-B85B-184D64074BDE}"/>
    <cellStyle name="20% - Énfasis1 2 8 5" xfId="1068" xr:uid="{00000000-0005-0000-0000-0000AC000000}"/>
    <cellStyle name="20% - Énfasis1 2 8 5 2" xfId="3142" xr:uid="{00000000-0005-0000-0000-0000AD000000}"/>
    <cellStyle name="20% - Énfasis1 2 8 5 2 2" xfId="6399" xr:uid="{89EDDCB1-214B-4CFF-90BB-331CE7935341}"/>
    <cellStyle name="20% - Énfasis1 2 8 5 3" xfId="4332" xr:uid="{0957899E-9243-471F-8C88-F07113EA3657}"/>
    <cellStyle name="20% - Énfasis1 2 8 6" xfId="1409" xr:uid="{00000000-0005-0000-0000-0000AE000000}"/>
    <cellStyle name="20% - Énfasis1 2 8 6 2" xfId="4668" xr:uid="{7CEE07C1-5680-48EC-A1C3-9ECD41513D3E}"/>
    <cellStyle name="20% - Énfasis1 2 8 7" xfId="2288" xr:uid="{00000000-0005-0000-0000-0000AF000000}"/>
    <cellStyle name="20% - Énfasis1 2 8 7 2" xfId="5545" xr:uid="{EA6F4C87-5C70-4958-A485-8AD283F649D6}"/>
    <cellStyle name="20% - Énfasis1 2 8 8" xfId="3478" xr:uid="{61607337-DC3A-4A5A-B2EF-1EB45C9DBA8E}"/>
    <cellStyle name="20% - Énfasis1 2 9" xfId="194" xr:uid="{00000000-0005-0000-0000-0000B0000000}"/>
    <cellStyle name="20% - Énfasis1 2 9 2" xfId="386" xr:uid="{00000000-0005-0000-0000-0000B1000000}"/>
    <cellStyle name="20% - Énfasis1 2 9 2 2" xfId="937" xr:uid="{00000000-0005-0000-0000-0000B2000000}"/>
    <cellStyle name="20% - Énfasis1 2 9 2 2 2" xfId="2137" xr:uid="{00000000-0005-0000-0000-0000B3000000}"/>
    <cellStyle name="20% - Énfasis1 2 9 2 2 2 2" xfId="5395" xr:uid="{FFE8CB3D-A017-42A3-BA19-8630D384F936}"/>
    <cellStyle name="20% - Énfasis1 2 9 2 2 3" xfId="3015" xr:uid="{00000000-0005-0000-0000-0000B4000000}"/>
    <cellStyle name="20% - Énfasis1 2 9 2 2 3 2" xfId="6272" xr:uid="{14B82801-6E8E-462A-B196-4113BF67CCF0}"/>
    <cellStyle name="20% - Énfasis1 2 9 2 2 4" xfId="4205" xr:uid="{97849F8B-5A1C-4123-80D6-95E258E16ECC}"/>
    <cellStyle name="20% - Énfasis1 2 9 2 3" xfId="1217" xr:uid="{00000000-0005-0000-0000-0000B5000000}"/>
    <cellStyle name="20% - Énfasis1 2 9 2 3 2" xfId="3291" xr:uid="{00000000-0005-0000-0000-0000B6000000}"/>
    <cellStyle name="20% - Énfasis1 2 9 2 3 2 2" xfId="6548" xr:uid="{3F548777-8914-4F6C-A5E1-066FE0F73AF0}"/>
    <cellStyle name="20% - Énfasis1 2 9 2 3 3" xfId="4481" xr:uid="{81D79606-1EBB-48E8-83A1-B09260588FE2}"/>
    <cellStyle name="20% - Énfasis1 2 9 2 4" xfId="1611" xr:uid="{00000000-0005-0000-0000-0000B7000000}"/>
    <cellStyle name="20% - Énfasis1 2 9 2 4 2" xfId="4870" xr:uid="{D4A76A23-710C-4FA0-8F65-BAAC34BEF52F}"/>
    <cellStyle name="20% - Énfasis1 2 9 2 5" xfId="2490" xr:uid="{00000000-0005-0000-0000-0000B8000000}"/>
    <cellStyle name="20% - Énfasis1 2 9 2 5 2" xfId="5747" xr:uid="{76CDC12B-EA33-4E52-A433-FB6EDCEAB17C}"/>
    <cellStyle name="20% - Énfasis1 2 9 2 6" xfId="3680" xr:uid="{C0A3EEB7-77E4-45C7-B941-CA1502A4147C}"/>
    <cellStyle name="20% - Énfasis1 2 9 3" xfId="608" xr:uid="{00000000-0005-0000-0000-0000B9000000}"/>
    <cellStyle name="20% - Énfasis1 2 9 3 2" xfId="1814" xr:uid="{00000000-0005-0000-0000-0000BA000000}"/>
    <cellStyle name="20% - Énfasis1 2 9 3 2 2" xfId="5073" xr:uid="{FF7A7839-8571-4D9E-93D6-86A7A387B264}"/>
    <cellStyle name="20% - Énfasis1 2 9 3 3" xfId="2693" xr:uid="{00000000-0005-0000-0000-0000BB000000}"/>
    <cellStyle name="20% - Énfasis1 2 9 3 3 2" xfId="5950" xr:uid="{667B0BA9-872E-4F54-B4E6-8A836D0AE86F}"/>
    <cellStyle name="20% - Énfasis1 2 9 3 4" xfId="3883" xr:uid="{9937F12D-ED5F-4D62-9BEC-7851D10E1A1C}"/>
    <cellStyle name="20% - Énfasis1 2 9 4" xfId="803" xr:uid="{00000000-0005-0000-0000-0000BC000000}"/>
    <cellStyle name="20% - Énfasis1 2 9 4 2" xfId="2003" xr:uid="{00000000-0005-0000-0000-0000BD000000}"/>
    <cellStyle name="20% - Énfasis1 2 9 4 2 2" xfId="5261" xr:uid="{A3D8636B-AC13-47A9-9D6A-95B9F36DC785}"/>
    <cellStyle name="20% - Énfasis1 2 9 4 3" xfId="2881" xr:uid="{00000000-0005-0000-0000-0000BE000000}"/>
    <cellStyle name="20% - Énfasis1 2 9 4 3 2" xfId="6138" xr:uid="{AF19992F-3942-4B32-BD39-249F77B4FCC1}"/>
    <cellStyle name="20% - Énfasis1 2 9 4 4" xfId="4071" xr:uid="{E3AAF34E-FC5B-4804-BC43-E702A11255E7}"/>
    <cellStyle name="20% - Énfasis1 2 9 5" xfId="1083" xr:uid="{00000000-0005-0000-0000-0000BF000000}"/>
    <cellStyle name="20% - Énfasis1 2 9 5 2" xfId="3157" xr:uid="{00000000-0005-0000-0000-0000C0000000}"/>
    <cellStyle name="20% - Énfasis1 2 9 5 2 2" xfId="6414" xr:uid="{7A0BB7C5-38D0-4532-99D4-28CE32AA8764}"/>
    <cellStyle name="20% - Énfasis1 2 9 5 3" xfId="4347" xr:uid="{E86975C1-2C16-422D-9E58-F89CA67EC549}"/>
    <cellStyle name="20% - Énfasis1 2 9 6" xfId="1427" xr:uid="{00000000-0005-0000-0000-0000C1000000}"/>
    <cellStyle name="20% - Énfasis1 2 9 6 2" xfId="4686" xr:uid="{BA312BBC-E548-426E-BFA0-D78DBE6274FD}"/>
    <cellStyle name="20% - Énfasis1 2 9 7" xfId="2306" xr:uid="{00000000-0005-0000-0000-0000C2000000}"/>
    <cellStyle name="20% - Énfasis1 2 9 7 2" xfId="5563" xr:uid="{4B6EA2FA-4A74-4F4D-8F1F-8657E938178E}"/>
    <cellStyle name="20% - Énfasis1 2 9 8" xfId="3496" xr:uid="{A4735E88-4C4B-4B1E-909E-DD09BCF2EC23}"/>
    <cellStyle name="20% - Énfasis2 2" xfId="7" xr:uid="{00000000-0005-0000-0000-0000C3000000}"/>
    <cellStyle name="20% - Énfasis2 2 10" xfId="213" xr:uid="{00000000-0005-0000-0000-0000C4000000}"/>
    <cellStyle name="20% - Énfasis2 2 10 2" xfId="624" xr:uid="{00000000-0005-0000-0000-0000C5000000}"/>
    <cellStyle name="20% - Énfasis2 2 10 2 2" xfId="1830" xr:uid="{00000000-0005-0000-0000-0000C6000000}"/>
    <cellStyle name="20% - Énfasis2 2 10 2 2 2" xfId="5089" xr:uid="{08A9C213-A374-417B-9B37-70826E8DDFE3}"/>
    <cellStyle name="20% - Énfasis2 2 10 2 3" xfId="2709" xr:uid="{00000000-0005-0000-0000-0000C7000000}"/>
    <cellStyle name="20% - Énfasis2 2 10 2 3 2" xfId="5966" xr:uid="{CE5B2854-5EB8-4836-85C0-E53361CBDDC8}"/>
    <cellStyle name="20% - Énfasis2 2 10 2 4" xfId="3899" xr:uid="{4700AA07-7D95-4034-8AA1-0862B80A1FF7}"/>
    <cellStyle name="20% - Énfasis2 2 10 3" xfId="819" xr:uid="{00000000-0005-0000-0000-0000C8000000}"/>
    <cellStyle name="20% - Énfasis2 2 10 3 2" xfId="2019" xr:uid="{00000000-0005-0000-0000-0000C9000000}"/>
    <cellStyle name="20% - Énfasis2 2 10 3 2 2" xfId="5277" xr:uid="{5A096E23-656C-4CFB-8977-CC724F6A049B}"/>
    <cellStyle name="20% - Énfasis2 2 10 3 3" xfId="2897" xr:uid="{00000000-0005-0000-0000-0000CA000000}"/>
    <cellStyle name="20% - Énfasis2 2 10 3 3 2" xfId="6154" xr:uid="{D6C10175-B55C-497F-BF22-61833CBCDD49}"/>
    <cellStyle name="20% - Énfasis2 2 10 3 4" xfId="4087" xr:uid="{36424627-CFCB-481F-80C0-056E4650A180}"/>
    <cellStyle name="20% - Énfasis2 2 10 4" xfId="1099" xr:uid="{00000000-0005-0000-0000-0000CB000000}"/>
    <cellStyle name="20% - Énfasis2 2 10 4 2" xfId="3173" xr:uid="{00000000-0005-0000-0000-0000CC000000}"/>
    <cellStyle name="20% - Énfasis2 2 10 4 2 2" xfId="6430" xr:uid="{309E84C8-B732-44DF-8790-4386D9D9BACF}"/>
    <cellStyle name="20% - Énfasis2 2 10 4 3" xfId="4363" xr:uid="{90630979-DFB6-45DF-ADEB-7108DDE8A471}"/>
    <cellStyle name="20% - Énfasis2 2 10 5" xfId="1446" xr:uid="{00000000-0005-0000-0000-0000CD000000}"/>
    <cellStyle name="20% - Énfasis2 2 10 5 2" xfId="4705" xr:uid="{323F6A27-7DBB-48CB-94CD-56A2EE7D47A4}"/>
    <cellStyle name="20% - Énfasis2 2 10 6" xfId="2325" xr:uid="{00000000-0005-0000-0000-0000CE000000}"/>
    <cellStyle name="20% - Énfasis2 2 10 6 2" xfId="5582" xr:uid="{8D9716A4-74B9-4667-AF3F-F679F148267C}"/>
    <cellStyle name="20% - Énfasis2 2 10 7" xfId="3515" xr:uid="{55CEB3CB-028E-4A81-A73F-A2D472689A91}"/>
    <cellStyle name="20% - Énfasis2 2 11" xfId="428" xr:uid="{00000000-0005-0000-0000-0000CF000000}"/>
    <cellStyle name="20% - Énfasis2 2 11 2" xfId="1233" xr:uid="{00000000-0005-0000-0000-0000D0000000}"/>
    <cellStyle name="20% - Énfasis2 2 11 2 2" xfId="3307" xr:uid="{00000000-0005-0000-0000-0000D1000000}"/>
    <cellStyle name="20% - Énfasis2 2 11 2 2 2" xfId="6564" xr:uid="{E18F6D7A-3A58-4AD2-9D34-23E2FD8A845C}"/>
    <cellStyle name="20% - Énfasis2 2 11 2 3" xfId="4497" xr:uid="{0B005AC3-5BF9-40C9-AAB7-B28F085B9B9B}"/>
    <cellStyle name="20% - Énfasis2 2 11 3" xfId="1651" xr:uid="{00000000-0005-0000-0000-0000D2000000}"/>
    <cellStyle name="20% - Énfasis2 2 11 3 2" xfId="4910" xr:uid="{F1E8A2CA-93F3-4E20-8B99-1B97B9A8F547}"/>
    <cellStyle name="20% - Énfasis2 2 11 4" xfId="2530" xr:uid="{00000000-0005-0000-0000-0000D3000000}"/>
    <cellStyle name="20% - Énfasis2 2 11 4 2" xfId="5787" xr:uid="{0FABF9CE-4936-4D31-9CA2-2D1065DB8BA7}"/>
    <cellStyle name="20% - Énfasis2 2 11 5" xfId="3720" xr:uid="{B402BEE5-9641-4221-BB4E-A3B646C58DEE}"/>
    <cellStyle name="20% - Énfasis2 2 12" xfId="454" xr:uid="{00000000-0005-0000-0000-0000D4000000}"/>
    <cellStyle name="20% - Énfasis2 2 12 2" xfId="1251" xr:uid="{00000000-0005-0000-0000-0000D5000000}"/>
    <cellStyle name="20% - Énfasis2 2 12 2 2" xfId="3322" xr:uid="{00000000-0005-0000-0000-0000D6000000}"/>
    <cellStyle name="20% - Énfasis2 2 12 2 2 2" xfId="6579" xr:uid="{03323C8B-3635-4D5A-BFE0-FBE7FCE7C2BC}"/>
    <cellStyle name="20% - Énfasis2 2 12 2 3" xfId="4512" xr:uid="{C5F5693A-1DDF-46B7-A21A-65E331DA6A03}"/>
    <cellStyle name="20% - Énfasis2 2 12 3" xfId="1666" xr:uid="{00000000-0005-0000-0000-0000D7000000}"/>
    <cellStyle name="20% - Énfasis2 2 12 3 2" xfId="4925" xr:uid="{7D37BA87-ABEF-4B1E-BF8E-EF4BD97590B4}"/>
    <cellStyle name="20% - Énfasis2 2 12 4" xfId="2545" xr:uid="{00000000-0005-0000-0000-0000D8000000}"/>
    <cellStyle name="20% - Énfasis2 2 12 4 2" xfId="5802" xr:uid="{B7FDD0BF-461F-4E6C-9B8C-421942960725}"/>
    <cellStyle name="20% - Énfasis2 2 12 5" xfId="3735" xr:uid="{A7AC6061-CAF7-4FB2-858E-C581D9B30D63}"/>
    <cellStyle name="20% - Énfasis2 2 13" xfId="469" xr:uid="{00000000-0005-0000-0000-0000D9000000}"/>
    <cellStyle name="20% - Énfasis2 2 13 2" xfId="1266" xr:uid="{00000000-0005-0000-0000-0000DA000000}"/>
    <cellStyle name="20% - Énfasis2 2 13 2 2" xfId="3337" xr:uid="{00000000-0005-0000-0000-0000DB000000}"/>
    <cellStyle name="20% - Énfasis2 2 13 2 2 2" xfId="6594" xr:uid="{910E3504-3FCB-4658-AF6D-D4BC08AA6F55}"/>
    <cellStyle name="20% - Énfasis2 2 13 2 3" xfId="4527" xr:uid="{17FB1A51-6BD5-4B19-BE39-3445F6D34698}"/>
    <cellStyle name="20% - Énfasis2 2 13 3" xfId="1681" xr:uid="{00000000-0005-0000-0000-0000DC000000}"/>
    <cellStyle name="20% - Énfasis2 2 13 3 2" xfId="4940" xr:uid="{4E28E2D4-72B5-47C1-A1A5-713402956605}"/>
    <cellStyle name="20% - Énfasis2 2 13 4" xfId="2560" xr:uid="{00000000-0005-0000-0000-0000DD000000}"/>
    <cellStyle name="20% - Énfasis2 2 13 4 2" xfId="5817" xr:uid="{C9E92171-21DD-4694-99D5-762B181DBAFD}"/>
    <cellStyle name="20% - Énfasis2 2 13 5" xfId="3750" xr:uid="{3FDB1F56-5275-4764-ADDC-E6637931762E}"/>
    <cellStyle name="20% - Énfasis2 2 14" xfId="488" xr:uid="{00000000-0005-0000-0000-0000DE000000}"/>
    <cellStyle name="20% - Énfasis2 2 14 2" xfId="1696" xr:uid="{00000000-0005-0000-0000-0000DF000000}"/>
    <cellStyle name="20% - Énfasis2 2 14 2 2" xfId="4955" xr:uid="{6FCD8DED-7C22-4667-BD9F-8C699C0078DA}"/>
    <cellStyle name="20% - Énfasis2 2 14 3" xfId="2575" xr:uid="{00000000-0005-0000-0000-0000E0000000}"/>
    <cellStyle name="20% - Énfasis2 2 14 3 2" xfId="5832" xr:uid="{36FE949B-3F9B-47BC-80B4-FABDEECBAF72}"/>
    <cellStyle name="20% - Énfasis2 2 14 4" xfId="3765" xr:uid="{517D366D-164B-4544-940F-CA4C1B499F0C}"/>
    <cellStyle name="20% - Énfasis2 2 15" xfId="645" xr:uid="{00000000-0005-0000-0000-0000E1000000}"/>
    <cellStyle name="20% - Énfasis2 2 15 2" xfId="1848" xr:uid="{00000000-0005-0000-0000-0000E2000000}"/>
    <cellStyle name="20% - Énfasis2 2 15 2 2" xfId="5107" xr:uid="{F9E5708D-2EC9-4AEA-9220-A0DCC33F966D}"/>
    <cellStyle name="20% - Énfasis2 2 15 3" xfId="2727" xr:uid="{00000000-0005-0000-0000-0000E3000000}"/>
    <cellStyle name="20% - Énfasis2 2 15 3 2" xfId="5984" xr:uid="{6DF43ABE-98F7-40F6-8486-D6E97B29A96E}"/>
    <cellStyle name="20% - Énfasis2 2 15 4" xfId="3917" xr:uid="{1BC84B72-D5E2-4800-BE81-E6DB21E1E4DE}"/>
    <cellStyle name="20% - Énfasis2 2 16" xfId="661" xr:uid="{00000000-0005-0000-0000-0000E4000000}"/>
    <cellStyle name="20% - Énfasis2 2 16 2" xfId="1864" xr:uid="{00000000-0005-0000-0000-0000E5000000}"/>
    <cellStyle name="20% - Énfasis2 2 16 2 2" xfId="5122" xr:uid="{AA9C7EF3-BF33-40F8-8112-6F8CF7E14E76}"/>
    <cellStyle name="20% - Énfasis2 2 16 3" xfId="2742" xr:uid="{00000000-0005-0000-0000-0000E6000000}"/>
    <cellStyle name="20% - Énfasis2 2 16 3 2" xfId="5999" xr:uid="{4E4EDE31-A811-48E0-8293-4BE3B86BC4BE}"/>
    <cellStyle name="20% - Énfasis2 2 16 4" xfId="3932" xr:uid="{BA778092-74C9-44F2-8029-0B5B12DE1BD4}"/>
    <cellStyle name="20% - Énfasis2 2 17" xfId="685" xr:uid="{00000000-0005-0000-0000-0000E7000000}"/>
    <cellStyle name="20% - Énfasis2 2 17 2" xfId="1885" xr:uid="{00000000-0005-0000-0000-0000E8000000}"/>
    <cellStyle name="20% - Énfasis2 2 17 2 2" xfId="5143" xr:uid="{5F0FCEC1-B8F5-4698-8EAE-196FB1EE0E51}"/>
    <cellStyle name="20% - Énfasis2 2 17 3" xfId="2763" xr:uid="{00000000-0005-0000-0000-0000E9000000}"/>
    <cellStyle name="20% - Énfasis2 2 17 3 2" xfId="6020" xr:uid="{7F1E1A6B-409E-4CF6-BE1F-685A127609EE}"/>
    <cellStyle name="20% - Énfasis2 2 17 4" xfId="3953" xr:uid="{30C3F474-200A-4C0C-BE5A-ACE2FCCA1E6B}"/>
    <cellStyle name="20% - Énfasis2 2 18" xfId="965" xr:uid="{00000000-0005-0000-0000-0000EA000000}"/>
    <cellStyle name="20% - Énfasis2 2 18 2" xfId="3039" xr:uid="{00000000-0005-0000-0000-0000EB000000}"/>
    <cellStyle name="20% - Énfasis2 2 18 2 2" xfId="6296" xr:uid="{A89DC0F8-04DE-49A8-B074-D8A99FEC382C}"/>
    <cellStyle name="20% - Énfasis2 2 18 3" xfId="4229" xr:uid="{F441F9DF-F257-4AA9-B3B7-EEB609D3DC28}"/>
    <cellStyle name="20% - Énfasis2 2 19" xfId="1284" xr:uid="{00000000-0005-0000-0000-0000EC000000}"/>
    <cellStyle name="20% - Énfasis2 2 19 2" xfId="4544" xr:uid="{5F81FDDE-C07E-41FB-88DD-7F1CB9D5816D}"/>
    <cellStyle name="20% - Énfasis2 2 2" xfId="62" xr:uid="{00000000-0005-0000-0000-0000ED000000}"/>
    <cellStyle name="20% - Énfasis2 2 2 2" xfId="256" xr:uid="{00000000-0005-0000-0000-0000EE000000}"/>
    <cellStyle name="20% - Énfasis2 2 2 2 2" xfId="834" xr:uid="{00000000-0005-0000-0000-0000EF000000}"/>
    <cellStyle name="20% - Énfasis2 2 2 2 2 2" xfId="2034" xr:uid="{00000000-0005-0000-0000-0000F0000000}"/>
    <cellStyle name="20% - Énfasis2 2 2 2 2 2 2" xfId="5292" xr:uid="{B8A80856-F5FB-4E55-9BF2-02259F3D6050}"/>
    <cellStyle name="20% - Énfasis2 2 2 2 2 3" xfId="2912" xr:uid="{00000000-0005-0000-0000-0000F1000000}"/>
    <cellStyle name="20% - Énfasis2 2 2 2 2 3 2" xfId="6169" xr:uid="{76EDB521-BBA0-4420-851E-1BA2520FAA6A}"/>
    <cellStyle name="20% - Énfasis2 2 2 2 2 4" xfId="4102" xr:uid="{F969BDB3-62A9-4B6D-B85C-05021B2AF164}"/>
    <cellStyle name="20% - Énfasis2 2 2 2 3" xfId="1114" xr:uid="{00000000-0005-0000-0000-0000F2000000}"/>
    <cellStyle name="20% - Énfasis2 2 2 2 3 2" xfId="3188" xr:uid="{00000000-0005-0000-0000-0000F3000000}"/>
    <cellStyle name="20% - Énfasis2 2 2 2 3 2 2" xfId="6445" xr:uid="{ABE69A1A-E006-48F4-89C0-BBF488059E8A}"/>
    <cellStyle name="20% - Énfasis2 2 2 2 3 3" xfId="4378" xr:uid="{AA50CB44-E75C-46DF-BCE0-B6184DCF7E51}"/>
    <cellStyle name="20% - Énfasis2 2 2 2 4" xfId="1486" xr:uid="{00000000-0005-0000-0000-0000F4000000}"/>
    <cellStyle name="20% - Énfasis2 2 2 2 4 2" xfId="4745" xr:uid="{03CE9A6A-553C-4558-B28D-B3301CB99DCD}"/>
    <cellStyle name="20% - Énfasis2 2 2 2 5" xfId="2365" xr:uid="{00000000-0005-0000-0000-0000F5000000}"/>
    <cellStyle name="20% - Énfasis2 2 2 2 5 2" xfId="5622" xr:uid="{BDFC49DB-24F6-4A07-A4DB-518182840345}"/>
    <cellStyle name="20% - Énfasis2 2 2 2 6" xfId="3555" xr:uid="{56594197-B889-4F4E-B859-FEBAF1ACAA06}"/>
    <cellStyle name="20% - Énfasis2 2 2 3" xfId="504" xr:uid="{00000000-0005-0000-0000-0000F6000000}"/>
    <cellStyle name="20% - Énfasis2 2 2 3 2" xfId="1710" xr:uid="{00000000-0005-0000-0000-0000F7000000}"/>
    <cellStyle name="20% - Énfasis2 2 2 3 2 2" xfId="4969" xr:uid="{BA070C88-2F65-428E-89B8-B39DF7A17D56}"/>
    <cellStyle name="20% - Énfasis2 2 2 3 3" xfId="2589" xr:uid="{00000000-0005-0000-0000-0000F8000000}"/>
    <cellStyle name="20% - Énfasis2 2 2 3 3 2" xfId="5846" xr:uid="{6364BE43-5AE2-4DEC-BE44-DC59CD4DA688}"/>
    <cellStyle name="20% - Énfasis2 2 2 3 4" xfId="3779" xr:uid="{BB60EEA5-3CF2-4512-9785-3DDE15BC5FD3}"/>
    <cellStyle name="20% - Énfasis2 2 2 4" xfId="699" xr:uid="{00000000-0005-0000-0000-0000F9000000}"/>
    <cellStyle name="20% - Énfasis2 2 2 4 2" xfId="1899" xr:uid="{00000000-0005-0000-0000-0000FA000000}"/>
    <cellStyle name="20% - Énfasis2 2 2 4 2 2" xfId="5157" xr:uid="{065534C3-F78B-4380-951B-68A27D022770}"/>
    <cellStyle name="20% - Énfasis2 2 2 4 3" xfId="2777" xr:uid="{00000000-0005-0000-0000-0000FB000000}"/>
    <cellStyle name="20% - Énfasis2 2 2 4 3 2" xfId="6034" xr:uid="{4FA06040-0EB4-4ED3-A06C-D4836129C6EB}"/>
    <cellStyle name="20% - Énfasis2 2 2 4 4" xfId="3967" xr:uid="{E4E1616C-763B-4415-9745-0E480A3C4EDC}"/>
    <cellStyle name="20% - Énfasis2 2 2 5" xfId="979" xr:uid="{00000000-0005-0000-0000-0000FC000000}"/>
    <cellStyle name="20% - Énfasis2 2 2 5 2" xfId="3053" xr:uid="{00000000-0005-0000-0000-0000FD000000}"/>
    <cellStyle name="20% - Énfasis2 2 2 5 2 2" xfId="6310" xr:uid="{AB2ED5FC-9E13-44CA-8F43-8057FE262CA0}"/>
    <cellStyle name="20% - Énfasis2 2 2 5 3" xfId="4243" xr:uid="{FCDDF4DF-2D75-4E37-B276-CF0E48CCA35E}"/>
    <cellStyle name="20% - Énfasis2 2 2 6" xfId="1301" xr:uid="{00000000-0005-0000-0000-0000FE000000}"/>
    <cellStyle name="20% - Énfasis2 2 2 6 2" xfId="4560" xr:uid="{E494FB55-D816-46D6-B5E5-C74B70566251}"/>
    <cellStyle name="20% - Énfasis2 2 2 7" xfId="2180" xr:uid="{00000000-0005-0000-0000-0000FF000000}"/>
    <cellStyle name="20% - Énfasis2 2 2 7 2" xfId="5437" xr:uid="{EB00A49A-74F8-4B38-8100-8343C46EA217}"/>
    <cellStyle name="20% - Énfasis2 2 2 8" xfId="3370" xr:uid="{2A5D4489-EE3A-4059-81B3-7666F5FF749E}"/>
    <cellStyle name="20% - Énfasis2 2 20" xfId="2164" xr:uid="{00000000-0005-0000-0000-000000010000}"/>
    <cellStyle name="20% - Énfasis2 2 20 2" xfId="5421" xr:uid="{CB8E7043-ADE5-4C8C-BDB8-2B497750A6B5}"/>
    <cellStyle name="20% - Énfasis2 2 21" xfId="3354" xr:uid="{59349BA1-FB2B-4DDC-AD6F-5434F93EEF9F}"/>
    <cellStyle name="20% - Énfasis2 2 22" xfId="6609" xr:uid="{430EAF6F-B13D-4DC2-9B76-F99C1C4319CA}"/>
    <cellStyle name="20% - Énfasis2 2 3" xfId="82" xr:uid="{00000000-0005-0000-0000-000001010000}"/>
    <cellStyle name="20% - Énfasis2 2 3 2" xfId="274" xr:uid="{00000000-0005-0000-0000-000002010000}"/>
    <cellStyle name="20% - Énfasis2 2 3 2 2" xfId="848" xr:uid="{00000000-0005-0000-0000-000003010000}"/>
    <cellStyle name="20% - Énfasis2 2 3 2 2 2" xfId="2048" xr:uid="{00000000-0005-0000-0000-000004010000}"/>
    <cellStyle name="20% - Énfasis2 2 3 2 2 2 2" xfId="5306" xr:uid="{0DB1F010-109D-4D33-BDCF-88528CE6A1AB}"/>
    <cellStyle name="20% - Énfasis2 2 3 2 2 3" xfId="2926" xr:uid="{00000000-0005-0000-0000-000005010000}"/>
    <cellStyle name="20% - Énfasis2 2 3 2 2 3 2" xfId="6183" xr:uid="{68CA86C2-0F1E-428D-8F49-B21F5CC450ED}"/>
    <cellStyle name="20% - Énfasis2 2 3 2 2 4" xfId="4116" xr:uid="{54CB132A-C541-41CE-9D4A-FBE252D397B2}"/>
    <cellStyle name="20% - Énfasis2 2 3 2 3" xfId="1128" xr:uid="{00000000-0005-0000-0000-000006010000}"/>
    <cellStyle name="20% - Énfasis2 2 3 2 3 2" xfId="3202" xr:uid="{00000000-0005-0000-0000-000007010000}"/>
    <cellStyle name="20% - Énfasis2 2 3 2 3 2 2" xfId="6459" xr:uid="{16422C9F-C50B-41F6-AC71-E9839A6647F0}"/>
    <cellStyle name="20% - Énfasis2 2 3 2 3 3" xfId="4392" xr:uid="{E0720A54-8ACD-4A1C-9E07-EDA298FF78C5}"/>
    <cellStyle name="20% - Énfasis2 2 3 2 4" xfId="1503" xr:uid="{00000000-0005-0000-0000-000008010000}"/>
    <cellStyle name="20% - Énfasis2 2 3 2 4 2" xfId="4762" xr:uid="{D9DF67AE-E321-4473-BC67-091BF3C61169}"/>
    <cellStyle name="20% - Énfasis2 2 3 2 5" xfId="2382" xr:uid="{00000000-0005-0000-0000-000009010000}"/>
    <cellStyle name="20% - Énfasis2 2 3 2 5 2" xfId="5639" xr:uid="{CEDADC52-7B26-46DD-A9F9-98F16A2C6743}"/>
    <cellStyle name="20% - Énfasis2 2 3 2 6" xfId="3572" xr:uid="{65D8E1BC-3020-4993-8413-EA06B45FC179}"/>
    <cellStyle name="20% - Énfasis2 2 3 3" xfId="519" xr:uid="{00000000-0005-0000-0000-00000A010000}"/>
    <cellStyle name="20% - Énfasis2 2 3 3 2" xfId="1725" xr:uid="{00000000-0005-0000-0000-00000B010000}"/>
    <cellStyle name="20% - Énfasis2 2 3 3 2 2" xfId="4984" xr:uid="{F7C1BCB8-627C-470C-AABF-B91FA0AD9349}"/>
    <cellStyle name="20% - Énfasis2 2 3 3 3" xfId="2604" xr:uid="{00000000-0005-0000-0000-00000C010000}"/>
    <cellStyle name="20% - Énfasis2 2 3 3 3 2" xfId="5861" xr:uid="{643821D6-FBEA-424E-8E92-8F3320BE5D34}"/>
    <cellStyle name="20% - Énfasis2 2 3 3 4" xfId="3794" xr:uid="{38AFB764-5C93-46D1-ABF9-0266E11149CA}"/>
    <cellStyle name="20% - Énfasis2 2 3 4" xfId="714" xr:uid="{00000000-0005-0000-0000-00000D010000}"/>
    <cellStyle name="20% - Énfasis2 2 3 4 2" xfId="1914" xr:uid="{00000000-0005-0000-0000-00000E010000}"/>
    <cellStyle name="20% - Énfasis2 2 3 4 2 2" xfId="5172" xr:uid="{746F3443-2566-4911-814A-0B462D120A1A}"/>
    <cellStyle name="20% - Énfasis2 2 3 4 3" xfId="2792" xr:uid="{00000000-0005-0000-0000-00000F010000}"/>
    <cellStyle name="20% - Énfasis2 2 3 4 3 2" xfId="6049" xr:uid="{4F4547EE-8722-4E68-9F43-1894F5226A19}"/>
    <cellStyle name="20% - Énfasis2 2 3 4 4" xfId="3982" xr:uid="{1A8F8B07-B4DB-4547-B125-ED7231513CF8}"/>
    <cellStyle name="20% - Énfasis2 2 3 5" xfId="994" xr:uid="{00000000-0005-0000-0000-000010010000}"/>
    <cellStyle name="20% - Énfasis2 2 3 5 2" xfId="3068" xr:uid="{00000000-0005-0000-0000-000011010000}"/>
    <cellStyle name="20% - Énfasis2 2 3 5 2 2" xfId="6325" xr:uid="{5BD3B27E-1F96-433F-A478-ED7A2507888A}"/>
    <cellStyle name="20% - Énfasis2 2 3 5 3" xfId="4258" xr:uid="{96749C22-8C4E-49C0-AB28-5DC476811C63}"/>
    <cellStyle name="20% - Énfasis2 2 3 6" xfId="1319" xr:uid="{00000000-0005-0000-0000-000012010000}"/>
    <cellStyle name="20% - Énfasis2 2 3 6 2" xfId="4578" xr:uid="{A62D80EB-5824-4029-9120-09F4FF54DD80}"/>
    <cellStyle name="20% - Énfasis2 2 3 7" xfId="2198" xr:uid="{00000000-0005-0000-0000-000013010000}"/>
    <cellStyle name="20% - Énfasis2 2 3 7 2" xfId="5455" xr:uid="{73B493ED-1CDD-42AC-A6D7-AF656E63D1F2}"/>
    <cellStyle name="20% - Énfasis2 2 3 8" xfId="3388" xr:uid="{290F3452-D7DF-4EA6-BC9E-EF7338F9C00D}"/>
    <cellStyle name="20% - Énfasis2 2 4" xfId="101" xr:uid="{00000000-0005-0000-0000-000014010000}"/>
    <cellStyle name="20% - Énfasis2 2 4 2" xfId="293" xr:uid="{00000000-0005-0000-0000-000015010000}"/>
    <cellStyle name="20% - Énfasis2 2 4 2 2" xfId="863" xr:uid="{00000000-0005-0000-0000-000016010000}"/>
    <cellStyle name="20% - Énfasis2 2 4 2 2 2" xfId="2063" xr:uid="{00000000-0005-0000-0000-000017010000}"/>
    <cellStyle name="20% - Énfasis2 2 4 2 2 2 2" xfId="5321" xr:uid="{41E85899-C775-40B1-8BDB-8331509A56EB}"/>
    <cellStyle name="20% - Énfasis2 2 4 2 2 3" xfId="2941" xr:uid="{00000000-0005-0000-0000-000018010000}"/>
    <cellStyle name="20% - Énfasis2 2 4 2 2 3 2" xfId="6198" xr:uid="{9C426633-33D8-439A-9401-2ECF6BC7677B}"/>
    <cellStyle name="20% - Énfasis2 2 4 2 2 4" xfId="4131" xr:uid="{CCC9B505-211A-484C-8956-9E06312D7E5F}"/>
    <cellStyle name="20% - Énfasis2 2 4 2 3" xfId="1143" xr:uid="{00000000-0005-0000-0000-000019010000}"/>
    <cellStyle name="20% - Énfasis2 2 4 2 3 2" xfId="3217" xr:uid="{00000000-0005-0000-0000-00001A010000}"/>
    <cellStyle name="20% - Énfasis2 2 4 2 3 2 2" xfId="6474" xr:uid="{488086AF-66CB-4FAB-909B-8B7B3F225028}"/>
    <cellStyle name="20% - Énfasis2 2 4 2 3 3" xfId="4407" xr:uid="{F7165216-C1FB-4757-9FCC-7ACE2ECFB022}"/>
    <cellStyle name="20% - Énfasis2 2 4 2 4" xfId="1521" xr:uid="{00000000-0005-0000-0000-00001B010000}"/>
    <cellStyle name="20% - Énfasis2 2 4 2 4 2" xfId="4780" xr:uid="{F99729A6-35AE-42E3-B52E-6FC267E24226}"/>
    <cellStyle name="20% - Énfasis2 2 4 2 5" xfId="2400" xr:uid="{00000000-0005-0000-0000-00001C010000}"/>
    <cellStyle name="20% - Énfasis2 2 4 2 5 2" xfId="5657" xr:uid="{DE000504-B66C-4942-8823-FF5F99AE7D3D}"/>
    <cellStyle name="20% - Énfasis2 2 4 2 6" xfId="3590" xr:uid="{08A14816-484B-4C74-95E5-156C5E6C0BBC}"/>
    <cellStyle name="20% - Énfasis2 2 4 3" xfId="534" xr:uid="{00000000-0005-0000-0000-00001D010000}"/>
    <cellStyle name="20% - Énfasis2 2 4 3 2" xfId="1740" xr:uid="{00000000-0005-0000-0000-00001E010000}"/>
    <cellStyle name="20% - Énfasis2 2 4 3 2 2" xfId="4999" xr:uid="{EEF74613-8CA9-44D2-85D2-102AEA243741}"/>
    <cellStyle name="20% - Énfasis2 2 4 3 3" xfId="2619" xr:uid="{00000000-0005-0000-0000-00001F010000}"/>
    <cellStyle name="20% - Énfasis2 2 4 3 3 2" xfId="5876" xr:uid="{FD20ACF1-A48F-475D-B0D2-805BB0FB6F70}"/>
    <cellStyle name="20% - Énfasis2 2 4 3 4" xfId="3809" xr:uid="{9E5A08DB-3525-4D30-84F4-8D4488AE157E}"/>
    <cellStyle name="20% - Énfasis2 2 4 4" xfId="729" xr:uid="{00000000-0005-0000-0000-000020010000}"/>
    <cellStyle name="20% - Énfasis2 2 4 4 2" xfId="1929" xr:uid="{00000000-0005-0000-0000-000021010000}"/>
    <cellStyle name="20% - Énfasis2 2 4 4 2 2" xfId="5187" xr:uid="{0A7BC116-EF3C-40B1-9A44-C48285366B0B}"/>
    <cellStyle name="20% - Énfasis2 2 4 4 3" xfId="2807" xr:uid="{00000000-0005-0000-0000-000022010000}"/>
    <cellStyle name="20% - Énfasis2 2 4 4 3 2" xfId="6064" xr:uid="{6BD2A908-F9FE-4FF6-871C-9380CDD6C2AE}"/>
    <cellStyle name="20% - Énfasis2 2 4 4 4" xfId="3997" xr:uid="{260E845B-FFF1-4DB4-9A1F-04FC6BC9206D}"/>
    <cellStyle name="20% - Énfasis2 2 4 5" xfId="1009" xr:uid="{00000000-0005-0000-0000-000023010000}"/>
    <cellStyle name="20% - Énfasis2 2 4 5 2" xfId="3083" xr:uid="{00000000-0005-0000-0000-000024010000}"/>
    <cellStyle name="20% - Énfasis2 2 4 5 2 2" xfId="6340" xr:uid="{98A6FF4B-0739-4C0F-B5AD-0A3E0EC7979B}"/>
    <cellStyle name="20% - Énfasis2 2 4 5 3" xfId="4273" xr:uid="{868840C1-704E-480B-A859-E6DD13FFE6CF}"/>
    <cellStyle name="20% - Énfasis2 2 4 6" xfId="1337" xr:uid="{00000000-0005-0000-0000-000025010000}"/>
    <cellStyle name="20% - Énfasis2 2 4 6 2" xfId="4596" xr:uid="{7741A4F9-3C9D-48A7-8068-30163123D586}"/>
    <cellStyle name="20% - Énfasis2 2 4 7" xfId="2216" xr:uid="{00000000-0005-0000-0000-000026010000}"/>
    <cellStyle name="20% - Énfasis2 2 4 7 2" xfId="5473" xr:uid="{7AEE832C-EB7A-449D-BDE4-0F6F462462D4}"/>
    <cellStyle name="20% - Énfasis2 2 4 8" xfId="3406" xr:uid="{ABB99A54-1DC8-4285-8491-AAB81DD09552}"/>
    <cellStyle name="20% - Énfasis2 2 5" xfId="120" xr:uid="{00000000-0005-0000-0000-000027010000}"/>
    <cellStyle name="20% - Énfasis2 2 5 2" xfId="312" xr:uid="{00000000-0005-0000-0000-000028010000}"/>
    <cellStyle name="20% - Énfasis2 2 5 2 2" xfId="878" xr:uid="{00000000-0005-0000-0000-000029010000}"/>
    <cellStyle name="20% - Énfasis2 2 5 2 2 2" xfId="2078" xr:uid="{00000000-0005-0000-0000-00002A010000}"/>
    <cellStyle name="20% - Énfasis2 2 5 2 2 2 2" xfId="5336" xr:uid="{E06A90A8-22EC-4035-9FC3-18CD5F173B9C}"/>
    <cellStyle name="20% - Énfasis2 2 5 2 2 3" xfId="2956" xr:uid="{00000000-0005-0000-0000-00002B010000}"/>
    <cellStyle name="20% - Énfasis2 2 5 2 2 3 2" xfId="6213" xr:uid="{2E8A956D-B807-45F9-A0C9-AB0DFC7DA127}"/>
    <cellStyle name="20% - Énfasis2 2 5 2 2 4" xfId="4146" xr:uid="{28FC1A65-ED2E-4600-89E0-1F921707AB83}"/>
    <cellStyle name="20% - Énfasis2 2 5 2 3" xfId="1158" xr:uid="{00000000-0005-0000-0000-00002C010000}"/>
    <cellStyle name="20% - Énfasis2 2 5 2 3 2" xfId="3232" xr:uid="{00000000-0005-0000-0000-00002D010000}"/>
    <cellStyle name="20% - Énfasis2 2 5 2 3 2 2" xfId="6489" xr:uid="{F5A187B7-3483-4944-A1A2-A407B6CF71BC}"/>
    <cellStyle name="20% - Énfasis2 2 5 2 3 3" xfId="4422" xr:uid="{194A02C9-6356-4B54-90DB-8FEC9661A55D}"/>
    <cellStyle name="20% - Énfasis2 2 5 2 4" xfId="1539" xr:uid="{00000000-0005-0000-0000-00002E010000}"/>
    <cellStyle name="20% - Énfasis2 2 5 2 4 2" xfId="4798" xr:uid="{39EDC6C5-E84A-49C0-A330-FEBB95447ACF}"/>
    <cellStyle name="20% - Énfasis2 2 5 2 5" xfId="2418" xr:uid="{00000000-0005-0000-0000-00002F010000}"/>
    <cellStyle name="20% - Énfasis2 2 5 2 5 2" xfId="5675" xr:uid="{B532DD7A-828D-4E1E-850A-6046B689C852}"/>
    <cellStyle name="20% - Énfasis2 2 5 2 6" xfId="3608" xr:uid="{4F083C4B-5470-4588-9F14-1C31CA544579}"/>
    <cellStyle name="20% - Énfasis2 2 5 3" xfId="549" xr:uid="{00000000-0005-0000-0000-000030010000}"/>
    <cellStyle name="20% - Énfasis2 2 5 3 2" xfId="1755" xr:uid="{00000000-0005-0000-0000-000031010000}"/>
    <cellStyle name="20% - Énfasis2 2 5 3 2 2" xfId="5014" xr:uid="{DCAD4950-FDB1-4D57-A118-776B92626F4C}"/>
    <cellStyle name="20% - Énfasis2 2 5 3 3" xfId="2634" xr:uid="{00000000-0005-0000-0000-000032010000}"/>
    <cellStyle name="20% - Énfasis2 2 5 3 3 2" xfId="5891" xr:uid="{123ADADC-5ADD-4950-9126-AF527F10BF30}"/>
    <cellStyle name="20% - Énfasis2 2 5 3 4" xfId="3824" xr:uid="{C66D609C-0867-43D6-9423-D2B821BA5FB2}"/>
    <cellStyle name="20% - Énfasis2 2 5 4" xfId="744" xr:uid="{00000000-0005-0000-0000-000033010000}"/>
    <cellStyle name="20% - Énfasis2 2 5 4 2" xfId="1944" xr:uid="{00000000-0005-0000-0000-000034010000}"/>
    <cellStyle name="20% - Énfasis2 2 5 4 2 2" xfId="5202" xr:uid="{37A338B2-F0C6-4B2F-881C-48538993AFBB}"/>
    <cellStyle name="20% - Énfasis2 2 5 4 3" xfId="2822" xr:uid="{00000000-0005-0000-0000-000035010000}"/>
    <cellStyle name="20% - Énfasis2 2 5 4 3 2" xfId="6079" xr:uid="{67D9295A-4250-4F9F-AEA6-27325350CB2D}"/>
    <cellStyle name="20% - Énfasis2 2 5 4 4" xfId="4012" xr:uid="{AD089F78-9D96-4BAC-B30A-FCD4C73F941B}"/>
    <cellStyle name="20% - Énfasis2 2 5 5" xfId="1024" xr:uid="{00000000-0005-0000-0000-000036010000}"/>
    <cellStyle name="20% - Énfasis2 2 5 5 2" xfId="3098" xr:uid="{00000000-0005-0000-0000-000037010000}"/>
    <cellStyle name="20% - Énfasis2 2 5 5 2 2" xfId="6355" xr:uid="{3C9BF55F-CEEE-45F2-9301-BD6521509CEC}"/>
    <cellStyle name="20% - Énfasis2 2 5 5 3" xfId="4288" xr:uid="{7D4F7DC1-D205-4E8B-8FAF-B2E0C92FEDBA}"/>
    <cellStyle name="20% - Énfasis2 2 5 6" xfId="1355" xr:uid="{00000000-0005-0000-0000-000038010000}"/>
    <cellStyle name="20% - Énfasis2 2 5 6 2" xfId="4614" xr:uid="{6849EF21-073D-4536-9E7A-3285EB2E8D25}"/>
    <cellStyle name="20% - Énfasis2 2 5 7" xfId="2234" xr:uid="{00000000-0005-0000-0000-000039010000}"/>
    <cellStyle name="20% - Énfasis2 2 5 7 2" xfId="5491" xr:uid="{3278754F-1E02-4907-BC1C-DA30EFE4BE4C}"/>
    <cellStyle name="20% - Énfasis2 2 5 8" xfId="3424" xr:uid="{7AC9F165-D73C-4534-BAE7-EA33D47B7C18}"/>
    <cellStyle name="20% - Énfasis2 2 6" xfId="138" xr:uid="{00000000-0005-0000-0000-00003A010000}"/>
    <cellStyle name="20% - Énfasis2 2 6 2" xfId="330" xr:uid="{00000000-0005-0000-0000-00003B010000}"/>
    <cellStyle name="20% - Énfasis2 2 6 2 2" xfId="893" xr:uid="{00000000-0005-0000-0000-00003C010000}"/>
    <cellStyle name="20% - Énfasis2 2 6 2 2 2" xfId="2093" xr:uid="{00000000-0005-0000-0000-00003D010000}"/>
    <cellStyle name="20% - Énfasis2 2 6 2 2 2 2" xfId="5351" xr:uid="{46F0B602-23E3-442B-BD99-9EB05C32680A}"/>
    <cellStyle name="20% - Énfasis2 2 6 2 2 3" xfId="2971" xr:uid="{00000000-0005-0000-0000-00003E010000}"/>
    <cellStyle name="20% - Énfasis2 2 6 2 2 3 2" xfId="6228" xr:uid="{BCA2FDE4-9387-4417-AEB0-5B8237402C8B}"/>
    <cellStyle name="20% - Énfasis2 2 6 2 2 4" xfId="4161" xr:uid="{7E56F9AB-5861-442E-BE64-A1032E755B44}"/>
    <cellStyle name="20% - Énfasis2 2 6 2 3" xfId="1173" xr:uid="{00000000-0005-0000-0000-00003F010000}"/>
    <cellStyle name="20% - Énfasis2 2 6 2 3 2" xfId="3247" xr:uid="{00000000-0005-0000-0000-000040010000}"/>
    <cellStyle name="20% - Énfasis2 2 6 2 3 2 2" xfId="6504" xr:uid="{3E2C0072-405E-4DB9-9796-CAD6F446CD4E}"/>
    <cellStyle name="20% - Énfasis2 2 6 2 3 3" xfId="4437" xr:uid="{835397E9-0D51-4D30-A1A3-5892E808A835}"/>
    <cellStyle name="20% - Énfasis2 2 6 2 4" xfId="1557" xr:uid="{00000000-0005-0000-0000-000041010000}"/>
    <cellStyle name="20% - Énfasis2 2 6 2 4 2" xfId="4816" xr:uid="{3A36E7AA-E03E-4477-9836-EA08F84FB60E}"/>
    <cellStyle name="20% - Énfasis2 2 6 2 5" xfId="2436" xr:uid="{00000000-0005-0000-0000-000042010000}"/>
    <cellStyle name="20% - Énfasis2 2 6 2 5 2" xfId="5693" xr:uid="{7BEA54A3-82D1-4C79-9AB5-F0AD0DD223A8}"/>
    <cellStyle name="20% - Énfasis2 2 6 2 6" xfId="3626" xr:uid="{B2C5232F-F734-406A-A883-CBD6D5A2F59B}"/>
    <cellStyle name="20% - Énfasis2 2 6 3" xfId="564" xr:uid="{00000000-0005-0000-0000-000043010000}"/>
    <cellStyle name="20% - Énfasis2 2 6 3 2" xfId="1770" xr:uid="{00000000-0005-0000-0000-000044010000}"/>
    <cellStyle name="20% - Énfasis2 2 6 3 2 2" xfId="5029" xr:uid="{AA332EAE-40C1-40C7-A990-2A04F36F7FCF}"/>
    <cellStyle name="20% - Énfasis2 2 6 3 3" xfId="2649" xr:uid="{00000000-0005-0000-0000-000045010000}"/>
    <cellStyle name="20% - Énfasis2 2 6 3 3 2" xfId="5906" xr:uid="{E25EFB6F-8E5D-44A1-9EF6-6B66A5D511BD}"/>
    <cellStyle name="20% - Énfasis2 2 6 3 4" xfId="3839" xr:uid="{70E44ECF-FD9E-46F1-B07F-1B80C877A428}"/>
    <cellStyle name="20% - Énfasis2 2 6 4" xfId="759" xr:uid="{00000000-0005-0000-0000-000046010000}"/>
    <cellStyle name="20% - Énfasis2 2 6 4 2" xfId="1959" xr:uid="{00000000-0005-0000-0000-000047010000}"/>
    <cellStyle name="20% - Énfasis2 2 6 4 2 2" xfId="5217" xr:uid="{35D70826-2AF5-4806-B813-98121126B8F5}"/>
    <cellStyle name="20% - Énfasis2 2 6 4 3" xfId="2837" xr:uid="{00000000-0005-0000-0000-000048010000}"/>
    <cellStyle name="20% - Énfasis2 2 6 4 3 2" xfId="6094" xr:uid="{57012AD5-1235-4734-B728-C1FFD562F410}"/>
    <cellStyle name="20% - Énfasis2 2 6 4 4" xfId="4027" xr:uid="{32743A09-D560-49E6-B39E-4A6FC5C14CFA}"/>
    <cellStyle name="20% - Énfasis2 2 6 5" xfId="1039" xr:uid="{00000000-0005-0000-0000-000049010000}"/>
    <cellStyle name="20% - Énfasis2 2 6 5 2" xfId="3113" xr:uid="{00000000-0005-0000-0000-00004A010000}"/>
    <cellStyle name="20% - Énfasis2 2 6 5 2 2" xfId="6370" xr:uid="{80E94C27-BFEE-46A8-9E5C-31DE2039435B}"/>
    <cellStyle name="20% - Énfasis2 2 6 5 3" xfId="4303" xr:uid="{646AB0BA-6263-48EA-AD01-0CEFDB2A9514}"/>
    <cellStyle name="20% - Énfasis2 2 6 6" xfId="1373" xr:uid="{00000000-0005-0000-0000-00004B010000}"/>
    <cellStyle name="20% - Énfasis2 2 6 6 2" xfId="4632" xr:uid="{F483E772-F27E-495D-BA3C-27E05B1F2200}"/>
    <cellStyle name="20% - Énfasis2 2 6 7" xfId="2252" xr:uid="{00000000-0005-0000-0000-00004C010000}"/>
    <cellStyle name="20% - Énfasis2 2 6 7 2" xfId="5509" xr:uid="{3BF17F02-2A65-44ED-9017-3BAB519B8C19}"/>
    <cellStyle name="20% - Énfasis2 2 6 8" xfId="3442" xr:uid="{EED793F0-AFE0-473E-808D-115A4182E49D}"/>
    <cellStyle name="20% - Énfasis2 2 7" xfId="157" xr:uid="{00000000-0005-0000-0000-00004D010000}"/>
    <cellStyle name="20% - Énfasis2 2 7 2" xfId="349" xr:uid="{00000000-0005-0000-0000-00004E010000}"/>
    <cellStyle name="20% - Énfasis2 2 7 2 2" xfId="908" xr:uid="{00000000-0005-0000-0000-00004F010000}"/>
    <cellStyle name="20% - Énfasis2 2 7 2 2 2" xfId="2108" xr:uid="{00000000-0005-0000-0000-000050010000}"/>
    <cellStyle name="20% - Énfasis2 2 7 2 2 2 2" xfId="5366" xr:uid="{B68030D0-9A00-480A-A883-471807001002}"/>
    <cellStyle name="20% - Énfasis2 2 7 2 2 3" xfId="2986" xr:uid="{00000000-0005-0000-0000-000051010000}"/>
    <cellStyle name="20% - Énfasis2 2 7 2 2 3 2" xfId="6243" xr:uid="{EFD8DC48-A0EB-40A2-A21D-87CE866D20AB}"/>
    <cellStyle name="20% - Énfasis2 2 7 2 2 4" xfId="4176" xr:uid="{221815B3-3741-495E-BAC0-52E9CE2754E0}"/>
    <cellStyle name="20% - Énfasis2 2 7 2 3" xfId="1188" xr:uid="{00000000-0005-0000-0000-000052010000}"/>
    <cellStyle name="20% - Énfasis2 2 7 2 3 2" xfId="3262" xr:uid="{00000000-0005-0000-0000-000053010000}"/>
    <cellStyle name="20% - Énfasis2 2 7 2 3 2 2" xfId="6519" xr:uid="{293CB47E-C5A7-447D-8BD5-31B5D75BEB52}"/>
    <cellStyle name="20% - Énfasis2 2 7 2 3 3" xfId="4452" xr:uid="{A6D5042B-C953-4E8F-B731-87166A0C9B6B}"/>
    <cellStyle name="20% - Énfasis2 2 7 2 4" xfId="1576" xr:uid="{00000000-0005-0000-0000-000054010000}"/>
    <cellStyle name="20% - Énfasis2 2 7 2 4 2" xfId="4835" xr:uid="{0A8B3273-9BE8-4213-BFFA-E5E37270B595}"/>
    <cellStyle name="20% - Énfasis2 2 7 2 5" xfId="2455" xr:uid="{00000000-0005-0000-0000-000055010000}"/>
    <cellStyle name="20% - Énfasis2 2 7 2 5 2" xfId="5712" xr:uid="{AECC04B0-32E2-477E-A139-9BC3FF3D056B}"/>
    <cellStyle name="20% - Énfasis2 2 7 2 6" xfId="3645" xr:uid="{A4AB1DF1-CCC2-4743-9858-4AC8F7952F1E}"/>
    <cellStyle name="20% - Énfasis2 2 7 3" xfId="579" xr:uid="{00000000-0005-0000-0000-000056010000}"/>
    <cellStyle name="20% - Énfasis2 2 7 3 2" xfId="1785" xr:uid="{00000000-0005-0000-0000-000057010000}"/>
    <cellStyle name="20% - Énfasis2 2 7 3 2 2" xfId="5044" xr:uid="{13359BF2-5589-4872-AC75-1DD5F48AB7A6}"/>
    <cellStyle name="20% - Énfasis2 2 7 3 3" xfId="2664" xr:uid="{00000000-0005-0000-0000-000058010000}"/>
    <cellStyle name="20% - Énfasis2 2 7 3 3 2" xfId="5921" xr:uid="{0BC1E218-ED41-4A42-A5C5-AEEA7FB8CE56}"/>
    <cellStyle name="20% - Énfasis2 2 7 3 4" xfId="3854" xr:uid="{704E9D1E-C98A-468D-821E-6C43DD4FEE6F}"/>
    <cellStyle name="20% - Énfasis2 2 7 4" xfId="774" xr:uid="{00000000-0005-0000-0000-000059010000}"/>
    <cellStyle name="20% - Énfasis2 2 7 4 2" xfId="1974" xr:uid="{00000000-0005-0000-0000-00005A010000}"/>
    <cellStyle name="20% - Énfasis2 2 7 4 2 2" xfId="5232" xr:uid="{10C7DAA3-CB73-49D9-BD9E-52B07B70A0AA}"/>
    <cellStyle name="20% - Énfasis2 2 7 4 3" xfId="2852" xr:uid="{00000000-0005-0000-0000-00005B010000}"/>
    <cellStyle name="20% - Énfasis2 2 7 4 3 2" xfId="6109" xr:uid="{8695D34E-5922-49EF-89A4-BB6DBE8B16A0}"/>
    <cellStyle name="20% - Énfasis2 2 7 4 4" xfId="4042" xr:uid="{3DF6B015-7DF2-40FC-80D4-7033DFF0DB01}"/>
    <cellStyle name="20% - Énfasis2 2 7 5" xfId="1054" xr:uid="{00000000-0005-0000-0000-00005C010000}"/>
    <cellStyle name="20% - Énfasis2 2 7 5 2" xfId="3128" xr:uid="{00000000-0005-0000-0000-00005D010000}"/>
    <cellStyle name="20% - Énfasis2 2 7 5 2 2" xfId="6385" xr:uid="{F22A787A-26B7-4E75-AE0E-70E9243397F4}"/>
    <cellStyle name="20% - Énfasis2 2 7 5 3" xfId="4318" xr:uid="{9B6D87DC-2303-4C6A-BCC2-32F76563348E}"/>
    <cellStyle name="20% - Énfasis2 2 7 6" xfId="1392" xr:uid="{00000000-0005-0000-0000-00005E010000}"/>
    <cellStyle name="20% - Énfasis2 2 7 6 2" xfId="4651" xr:uid="{C4D85726-30DD-4FE7-86DF-57E9D1CEEEA5}"/>
    <cellStyle name="20% - Énfasis2 2 7 7" xfId="2271" xr:uid="{00000000-0005-0000-0000-00005F010000}"/>
    <cellStyle name="20% - Énfasis2 2 7 7 2" xfId="5528" xr:uid="{219E0EA8-B1D2-441A-801B-5023CBA4E73A}"/>
    <cellStyle name="20% - Énfasis2 2 7 8" xfId="3461" xr:uid="{BB2AF858-4D86-4185-B643-495E1063ED40}"/>
    <cellStyle name="20% - Énfasis2 2 8" xfId="176" xr:uid="{00000000-0005-0000-0000-000060010000}"/>
    <cellStyle name="20% - Énfasis2 2 8 2" xfId="368" xr:uid="{00000000-0005-0000-0000-000061010000}"/>
    <cellStyle name="20% - Énfasis2 2 8 2 2" xfId="923" xr:uid="{00000000-0005-0000-0000-000062010000}"/>
    <cellStyle name="20% - Énfasis2 2 8 2 2 2" xfId="2123" xr:uid="{00000000-0005-0000-0000-000063010000}"/>
    <cellStyle name="20% - Énfasis2 2 8 2 2 2 2" xfId="5381" xr:uid="{A23B8054-5417-4307-83E0-0CAE5C9FC1C3}"/>
    <cellStyle name="20% - Énfasis2 2 8 2 2 3" xfId="3001" xr:uid="{00000000-0005-0000-0000-000064010000}"/>
    <cellStyle name="20% - Énfasis2 2 8 2 2 3 2" xfId="6258" xr:uid="{3ADCD9A8-0728-4E3D-8689-CEBFF368FEA9}"/>
    <cellStyle name="20% - Énfasis2 2 8 2 2 4" xfId="4191" xr:uid="{36BCDF70-F50C-42D3-8A61-7678493A554E}"/>
    <cellStyle name="20% - Énfasis2 2 8 2 3" xfId="1203" xr:uid="{00000000-0005-0000-0000-000065010000}"/>
    <cellStyle name="20% - Énfasis2 2 8 2 3 2" xfId="3277" xr:uid="{00000000-0005-0000-0000-000066010000}"/>
    <cellStyle name="20% - Énfasis2 2 8 2 3 2 2" xfId="6534" xr:uid="{F99C2234-8002-47B7-A2AF-7BE8BF45DD50}"/>
    <cellStyle name="20% - Énfasis2 2 8 2 3 3" xfId="4467" xr:uid="{8E528E5E-300F-4501-BDBE-4163760C8D45}"/>
    <cellStyle name="20% - Énfasis2 2 8 2 4" xfId="1594" xr:uid="{00000000-0005-0000-0000-000067010000}"/>
    <cellStyle name="20% - Énfasis2 2 8 2 4 2" xfId="4853" xr:uid="{C2C1729E-FFA8-49AB-9487-2D05CE7A022B}"/>
    <cellStyle name="20% - Énfasis2 2 8 2 5" xfId="2473" xr:uid="{00000000-0005-0000-0000-000068010000}"/>
    <cellStyle name="20% - Énfasis2 2 8 2 5 2" xfId="5730" xr:uid="{7265CE1F-7A79-45F2-9D89-F69290E1CE0E}"/>
    <cellStyle name="20% - Énfasis2 2 8 2 6" xfId="3663" xr:uid="{7D33C7B8-3539-4427-A5A3-4CBA17182EB5}"/>
    <cellStyle name="20% - Énfasis2 2 8 3" xfId="594" xr:uid="{00000000-0005-0000-0000-000069010000}"/>
    <cellStyle name="20% - Énfasis2 2 8 3 2" xfId="1800" xr:uid="{00000000-0005-0000-0000-00006A010000}"/>
    <cellStyle name="20% - Énfasis2 2 8 3 2 2" xfId="5059" xr:uid="{A19F7CBB-7FDD-496F-80D1-0FCA17B2ED57}"/>
    <cellStyle name="20% - Énfasis2 2 8 3 3" xfId="2679" xr:uid="{00000000-0005-0000-0000-00006B010000}"/>
    <cellStyle name="20% - Énfasis2 2 8 3 3 2" xfId="5936" xr:uid="{DB2963D6-810B-49DE-B044-DE96EAC99BEC}"/>
    <cellStyle name="20% - Énfasis2 2 8 3 4" xfId="3869" xr:uid="{65E7E4BF-6AC5-401C-AA10-277B511619AD}"/>
    <cellStyle name="20% - Énfasis2 2 8 4" xfId="789" xr:uid="{00000000-0005-0000-0000-00006C010000}"/>
    <cellStyle name="20% - Énfasis2 2 8 4 2" xfId="1989" xr:uid="{00000000-0005-0000-0000-00006D010000}"/>
    <cellStyle name="20% - Énfasis2 2 8 4 2 2" xfId="5247" xr:uid="{E9DF6616-4B16-447C-AFD1-922F9EC9A34F}"/>
    <cellStyle name="20% - Énfasis2 2 8 4 3" xfId="2867" xr:uid="{00000000-0005-0000-0000-00006E010000}"/>
    <cellStyle name="20% - Énfasis2 2 8 4 3 2" xfId="6124" xr:uid="{90BACF6A-3BFE-47C2-A394-D0A1B1B3B0B9}"/>
    <cellStyle name="20% - Énfasis2 2 8 4 4" xfId="4057" xr:uid="{78DC66E4-025B-4EE5-9D9C-35416593FBDE}"/>
    <cellStyle name="20% - Énfasis2 2 8 5" xfId="1069" xr:uid="{00000000-0005-0000-0000-00006F010000}"/>
    <cellStyle name="20% - Énfasis2 2 8 5 2" xfId="3143" xr:uid="{00000000-0005-0000-0000-000070010000}"/>
    <cellStyle name="20% - Énfasis2 2 8 5 2 2" xfId="6400" xr:uid="{3B04D9A7-018A-403E-AD09-25B0AABB9639}"/>
    <cellStyle name="20% - Énfasis2 2 8 5 3" xfId="4333" xr:uid="{1EA8DBA0-CD81-4ADA-8842-25E7BC9F6D65}"/>
    <cellStyle name="20% - Énfasis2 2 8 6" xfId="1410" xr:uid="{00000000-0005-0000-0000-000071010000}"/>
    <cellStyle name="20% - Énfasis2 2 8 6 2" xfId="4669" xr:uid="{B4560C54-9B3D-4B80-99BE-05809529AC15}"/>
    <cellStyle name="20% - Énfasis2 2 8 7" xfId="2289" xr:uid="{00000000-0005-0000-0000-000072010000}"/>
    <cellStyle name="20% - Énfasis2 2 8 7 2" xfId="5546" xr:uid="{DC05CE8B-01BC-4091-8507-C963232B150F}"/>
    <cellStyle name="20% - Énfasis2 2 8 8" xfId="3479" xr:uid="{F0800DEE-57EF-48B9-92B1-00923D86CAB8}"/>
    <cellStyle name="20% - Énfasis2 2 9" xfId="195" xr:uid="{00000000-0005-0000-0000-000073010000}"/>
    <cellStyle name="20% - Énfasis2 2 9 2" xfId="387" xr:uid="{00000000-0005-0000-0000-000074010000}"/>
    <cellStyle name="20% - Énfasis2 2 9 2 2" xfId="938" xr:uid="{00000000-0005-0000-0000-000075010000}"/>
    <cellStyle name="20% - Énfasis2 2 9 2 2 2" xfId="2138" xr:uid="{00000000-0005-0000-0000-000076010000}"/>
    <cellStyle name="20% - Énfasis2 2 9 2 2 2 2" xfId="5396" xr:uid="{99B7B30A-6912-42FB-B8E8-D212C86DFD2A}"/>
    <cellStyle name="20% - Énfasis2 2 9 2 2 3" xfId="3016" xr:uid="{00000000-0005-0000-0000-000077010000}"/>
    <cellStyle name="20% - Énfasis2 2 9 2 2 3 2" xfId="6273" xr:uid="{8DBF5D71-D601-4339-9AA1-09AF374B4398}"/>
    <cellStyle name="20% - Énfasis2 2 9 2 2 4" xfId="4206" xr:uid="{775301B8-584F-41B7-BBBA-F74BB6E189CC}"/>
    <cellStyle name="20% - Énfasis2 2 9 2 3" xfId="1218" xr:uid="{00000000-0005-0000-0000-000078010000}"/>
    <cellStyle name="20% - Énfasis2 2 9 2 3 2" xfId="3292" xr:uid="{00000000-0005-0000-0000-000079010000}"/>
    <cellStyle name="20% - Énfasis2 2 9 2 3 2 2" xfId="6549" xr:uid="{A7A063D7-9A03-4768-8ECB-58B195E6A853}"/>
    <cellStyle name="20% - Énfasis2 2 9 2 3 3" xfId="4482" xr:uid="{21A7FAD3-1B98-48B7-850E-7BD04AFD18AC}"/>
    <cellStyle name="20% - Énfasis2 2 9 2 4" xfId="1612" xr:uid="{00000000-0005-0000-0000-00007A010000}"/>
    <cellStyle name="20% - Énfasis2 2 9 2 4 2" xfId="4871" xr:uid="{810C42DD-D2EB-4FB0-A93B-A53D1CF8D214}"/>
    <cellStyle name="20% - Énfasis2 2 9 2 5" xfId="2491" xr:uid="{00000000-0005-0000-0000-00007B010000}"/>
    <cellStyle name="20% - Énfasis2 2 9 2 5 2" xfId="5748" xr:uid="{0A150D91-90D5-4000-A552-B3BE6EA3E6F2}"/>
    <cellStyle name="20% - Énfasis2 2 9 2 6" xfId="3681" xr:uid="{63F96B41-E65E-4ECF-9B7C-AF98F1DA701C}"/>
    <cellStyle name="20% - Énfasis2 2 9 3" xfId="609" xr:uid="{00000000-0005-0000-0000-00007C010000}"/>
    <cellStyle name="20% - Énfasis2 2 9 3 2" xfId="1815" xr:uid="{00000000-0005-0000-0000-00007D010000}"/>
    <cellStyle name="20% - Énfasis2 2 9 3 2 2" xfId="5074" xr:uid="{CECA8E8D-6217-4701-BB0D-264A12ABDC24}"/>
    <cellStyle name="20% - Énfasis2 2 9 3 3" xfId="2694" xr:uid="{00000000-0005-0000-0000-00007E010000}"/>
    <cellStyle name="20% - Énfasis2 2 9 3 3 2" xfId="5951" xr:uid="{819824C7-8B6E-4EB3-95BB-50EB73573A83}"/>
    <cellStyle name="20% - Énfasis2 2 9 3 4" xfId="3884" xr:uid="{4406F3BE-0F6D-4EA4-976A-C897AD1E6EB3}"/>
    <cellStyle name="20% - Énfasis2 2 9 4" xfId="804" xr:uid="{00000000-0005-0000-0000-00007F010000}"/>
    <cellStyle name="20% - Énfasis2 2 9 4 2" xfId="2004" xr:uid="{00000000-0005-0000-0000-000080010000}"/>
    <cellStyle name="20% - Énfasis2 2 9 4 2 2" xfId="5262" xr:uid="{E4D7CE48-B4A5-44C7-B885-784F2ED172DB}"/>
    <cellStyle name="20% - Énfasis2 2 9 4 3" xfId="2882" xr:uid="{00000000-0005-0000-0000-000081010000}"/>
    <cellStyle name="20% - Énfasis2 2 9 4 3 2" xfId="6139" xr:uid="{35B29C4B-7A46-41DE-84AA-4548A6A60DF1}"/>
    <cellStyle name="20% - Énfasis2 2 9 4 4" xfId="4072" xr:uid="{C1E2961D-3ED8-454B-8F7F-2BE866A0A7FB}"/>
    <cellStyle name="20% - Énfasis2 2 9 5" xfId="1084" xr:uid="{00000000-0005-0000-0000-000082010000}"/>
    <cellStyle name="20% - Énfasis2 2 9 5 2" xfId="3158" xr:uid="{00000000-0005-0000-0000-000083010000}"/>
    <cellStyle name="20% - Énfasis2 2 9 5 2 2" xfId="6415" xr:uid="{ABA66E0F-08FB-4900-B7F6-2757FBDA4706}"/>
    <cellStyle name="20% - Énfasis2 2 9 5 3" xfId="4348" xr:uid="{F96BD087-EF58-436B-9712-47D181D9AF17}"/>
    <cellStyle name="20% - Énfasis2 2 9 6" xfId="1428" xr:uid="{00000000-0005-0000-0000-000084010000}"/>
    <cellStyle name="20% - Énfasis2 2 9 6 2" xfId="4687" xr:uid="{A7595D5E-2642-432A-AFD5-5F812FD758F3}"/>
    <cellStyle name="20% - Énfasis2 2 9 7" xfId="2307" xr:uid="{00000000-0005-0000-0000-000085010000}"/>
    <cellStyle name="20% - Énfasis2 2 9 7 2" xfId="5564" xr:uid="{BBB0286D-3318-4E0F-9C0F-35C67F45AB39}"/>
    <cellStyle name="20% - Énfasis2 2 9 8" xfId="3497" xr:uid="{E3DAE758-981C-4BF9-A74D-2B5B7CDD956E}"/>
    <cellStyle name="20% - Énfasis3 2" xfId="8" xr:uid="{00000000-0005-0000-0000-000086010000}"/>
    <cellStyle name="20% - Énfasis3 2 10" xfId="214" xr:uid="{00000000-0005-0000-0000-000087010000}"/>
    <cellStyle name="20% - Énfasis3 2 10 2" xfId="625" xr:uid="{00000000-0005-0000-0000-000088010000}"/>
    <cellStyle name="20% - Énfasis3 2 10 2 2" xfId="1831" xr:uid="{00000000-0005-0000-0000-000089010000}"/>
    <cellStyle name="20% - Énfasis3 2 10 2 2 2" xfId="5090" xr:uid="{7CCDE1F5-FACE-4D57-88E3-A4613ECE9B39}"/>
    <cellStyle name="20% - Énfasis3 2 10 2 3" xfId="2710" xr:uid="{00000000-0005-0000-0000-00008A010000}"/>
    <cellStyle name="20% - Énfasis3 2 10 2 3 2" xfId="5967" xr:uid="{E2D7A6B3-80EB-4E18-8C9B-847EC83CC0F4}"/>
    <cellStyle name="20% - Énfasis3 2 10 2 4" xfId="3900" xr:uid="{C49B91CF-34FC-4B4D-B6A2-62EF796B4B0A}"/>
    <cellStyle name="20% - Énfasis3 2 10 3" xfId="820" xr:uid="{00000000-0005-0000-0000-00008B010000}"/>
    <cellStyle name="20% - Énfasis3 2 10 3 2" xfId="2020" xr:uid="{00000000-0005-0000-0000-00008C010000}"/>
    <cellStyle name="20% - Énfasis3 2 10 3 2 2" xfId="5278" xr:uid="{CEAB9314-BCC7-44CD-8DBD-8E08FA6F2680}"/>
    <cellStyle name="20% - Énfasis3 2 10 3 3" xfId="2898" xr:uid="{00000000-0005-0000-0000-00008D010000}"/>
    <cellStyle name="20% - Énfasis3 2 10 3 3 2" xfId="6155" xr:uid="{FDFC550F-3698-462B-A22A-570A2D7A5903}"/>
    <cellStyle name="20% - Énfasis3 2 10 3 4" xfId="4088" xr:uid="{834E9CD4-F4CC-4FAE-B4D5-BFADB8CDCF4D}"/>
    <cellStyle name="20% - Énfasis3 2 10 4" xfId="1100" xr:uid="{00000000-0005-0000-0000-00008E010000}"/>
    <cellStyle name="20% - Énfasis3 2 10 4 2" xfId="3174" xr:uid="{00000000-0005-0000-0000-00008F010000}"/>
    <cellStyle name="20% - Énfasis3 2 10 4 2 2" xfId="6431" xr:uid="{11FD7700-8C8A-453B-A671-C1ACD1C22D6D}"/>
    <cellStyle name="20% - Énfasis3 2 10 4 3" xfId="4364" xr:uid="{3B111A38-CADB-407C-B947-473B61D2477A}"/>
    <cellStyle name="20% - Énfasis3 2 10 5" xfId="1447" xr:uid="{00000000-0005-0000-0000-000090010000}"/>
    <cellStyle name="20% - Énfasis3 2 10 5 2" xfId="4706" xr:uid="{51F9CB2B-3BC3-4AAA-954C-03DAEB54CEA0}"/>
    <cellStyle name="20% - Énfasis3 2 10 6" xfId="2326" xr:uid="{00000000-0005-0000-0000-000091010000}"/>
    <cellStyle name="20% - Énfasis3 2 10 6 2" xfId="5583" xr:uid="{67B6DFB3-EDF2-498B-AD06-AA37E845B15A}"/>
    <cellStyle name="20% - Énfasis3 2 10 7" xfId="3516" xr:uid="{E4B91665-57B8-4AE2-8700-D93F0176CBBF}"/>
    <cellStyle name="20% - Énfasis3 2 11" xfId="429" xr:uid="{00000000-0005-0000-0000-000092010000}"/>
    <cellStyle name="20% - Énfasis3 2 11 2" xfId="1234" xr:uid="{00000000-0005-0000-0000-000093010000}"/>
    <cellStyle name="20% - Énfasis3 2 11 2 2" xfId="3308" xr:uid="{00000000-0005-0000-0000-000094010000}"/>
    <cellStyle name="20% - Énfasis3 2 11 2 2 2" xfId="6565" xr:uid="{D99341B5-5D3D-4A77-B923-908EBF788CA2}"/>
    <cellStyle name="20% - Énfasis3 2 11 2 3" xfId="4498" xr:uid="{AA94FA68-9F2A-45B3-8E13-50CF9D4FE80E}"/>
    <cellStyle name="20% - Énfasis3 2 11 3" xfId="1652" xr:uid="{00000000-0005-0000-0000-000095010000}"/>
    <cellStyle name="20% - Énfasis3 2 11 3 2" xfId="4911" xr:uid="{C6EC714D-F20F-4CEF-BEB6-583F1C00659E}"/>
    <cellStyle name="20% - Énfasis3 2 11 4" xfId="2531" xr:uid="{00000000-0005-0000-0000-000096010000}"/>
    <cellStyle name="20% - Énfasis3 2 11 4 2" xfId="5788" xr:uid="{3819E3E5-B322-4A69-A982-06AF3FF37D42}"/>
    <cellStyle name="20% - Énfasis3 2 11 5" xfId="3721" xr:uid="{78DFF1F0-8D1E-4D77-9B5E-7EDE4CACA731}"/>
    <cellStyle name="20% - Énfasis3 2 12" xfId="455" xr:uid="{00000000-0005-0000-0000-000097010000}"/>
    <cellStyle name="20% - Énfasis3 2 12 2" xfId="1252" xr:uid="{00000000-0005-0000-0000-000098010000}"/>
    <cellStyle name="20% - Énfasis3 2 12 2 2" xfId="3323" xr:uid="{00000000-0005-0000-0000-000099010000}"/>
    <cellStyle name="20% - Énfasis3 2 12 2 2 2" xfId="6580" xr:uid="{6AA9AD88-8471-476E-B3FA-56A1D22016FD}"/>
    <cellStyle name="20% - Énfasis3 2 12 2 3" xfId="4513" xr:uid="{0A685C57-1E8A-4A16-AC51-580C55A7EF0D}"/>
    <cellStyle name="20% - Énfasis3 2 12 3" xfId="1667" xr:uid="{00000000-0005-0000-0000-00009A010000}"/>
    <cellStyle name="20% - Énfasis3 2 12 3 2" xfId="4926" xr:uid="{B14855C1-6DE6-4738-86E0-9990C616ED20}"/>
    <cellStyle name="20% - Énfasis3 2 12 4" xfId="2546" xr:uid="{00000000-0005-0000-0000-00009B010000}"/>
    <cellStyle name="20% - Énfasis3 2 12 4 2" xfId="5803" xr:uid="{8B988112-95FD-4D0D-BFE7-0452A1658FAE}"/>
    <cellStyle name="20% - Énfasis3 2 12 5" xfId="3736" xr:uid="{08158EA5-D4BC-4CA8-B740-5C0B2030CFF9}"/>
    <cellStyle name="20% - Énfasis3 2 13" xfId="470" xr:uid="{00000000-0005-0000-0000-00009C010000}"/>
    <cellStyle name="20% - Énfasis3 2 13 2" xfId="1267" xr:uid="{00000000-0005-0000-0000-00009D010000}"/>
    <cellStyle name="20% - Énfasis3 2 13 2 2" xfId="3338" xr:uid="{00000000-0005-0000-0000-00009E010000}"/>
    <cellStyle name="20% - Énfasis3 2 13 2 2 2" xfId="6595" xr:uid="{2136ECD7-0CDD-47BB-9A90-13504796CA2A}"/>
    <cellStyle name="20% - Énfasis3 2 13 2 3" xfId="4528" xr:uid="{636DAAB0-6717-4EDD-BA5D-869F435CDA6F}"/>
    <cellStyle name="20% - Énfasis3 2 13 3" xfId="1682" xr:uid="{00000000-0005-0000-0000-00009F010000}"/>
    <cellStyle name="20% - Énfasis3 2 13 3 2" xfId="4941" xr:uid="{F71BDDFB-3D52-4C66-8506-D19A24458D02}"/>
    <cellStyle name="20% - Énfasis3 2 13 4" xfId="2561" xr:uid="{00000000-0005-0000-0000-0000A0010000}"/>
    <cellStyle name="20% - Énfasis3 2 13 4 2" xfId="5818" xr:uid="{DC17747F-AD3A-457B-8861-5454D145C265}"/>
    <cellStyle name="20% - Énfasis3 2 13 5" xfId="3751" xr:uid="{26E11743-65C7-4A96-A4C8-F7DA038772DE}"/>
    <cellStyle name="20% - Énfasis3 2 14" xfId="489" xr:uid="{00000000-0005-0000-0000-0000A1010000}"/>
    <cellStyle name="20% - Énfasis3 2 14 2" xfId="1697" xr:uid="{00000000-0005-0000-0000-0000A2010000}"/>
    <cellStyle name="20% - Énfasis3 2 14 2 2" xfId="4956" xr:uid="{E9ADD7FD-A0D8-46A0-97C0-BD1929A5E672}"/>
    <cellStyle name="20% - Énfasis3 2 14 3" xfId="2576" xr:uid="{00000000-0005-0000-0000-0000A3010000}"/>
    <cellStyle name="20% - Énfasis3 2 14 3 2" xfId="5833" xr:uid="{F2F2FF8C-6382-4254-A18C-3723E3708E7E}"/>
    <cellStyle name="20% - Énfasis3 2 14 4" xfId="3766" xr:uid="{CC9A39C1-3B61-4840-BF44-2B367BBFFE29}"/>
    <cellStyle name="20% - Énfasis3 2 15" xfId="646" xr:uid="{00000000-0005-0000-0000-0000A4010000}"/>
    <cellStyle name="20% - Énfasis3 2 15 2" xfId="1849" xr:uid="{00000000-0005-0000-0000-0000A5010000}"/>
    <cellStyle name="20% - Énfasis3 2 15 2 2" xfId="5108" xr:uid="{3132C9B4-23D0-4928-9A08-98A770F29934}"/>
    <cellStyle name="20% - Énfasis3 2 15 3" xfId="2728" xr:uid="{00000000-0005-0000-0000-0000A6010000}"/>
    <cellStyle name="20% - Énfasis3 2 15 3 2" xfId="5985" xr:uid="{5CA3656B-C18B-492C-92CF-473D5797063E}"/>
    <cellStyle name="20% - Énfasis3 2 15 4" xfId="3918" xr:uid="{71A63E21-91CC-4141-B0A7-818841FA99A7}"/>
    <cellStyle name="20% - Énfasis3 2 16" xfId="662" xr:uid="{00000000-0005-0000-0000-0000A7010000}"/>
    <cellStyle name="20% - Énfasis3 2 16 2" xfId="1865" xr:uid="{00000000-0005-0000-0000-0000A8010000}"/>
    <cellStyle name="20% - Énfasis3 2 16 2 2" xfId="5123" xr:uid="{84D374D8-753C-4F15-A309-4E7B00DADD69}"/>
    <cellStyle name="20% - Énfasis3 2 16 3" xfId="2743" xr:uid="{00000000-0005-0000-0000-0000A9010000}"/>
    <cellStyle name="20% - Énfasis3 2 16 3 2" xfId="6000" xr:uid="{7CE4AF32-B429-4C41-B192-C75B850E52DD}"/>
    <cellStyle name="20% - Énfasis3 2 16 4" xfId="3933" xr:uid="{835BEAFB-72C0-4196-8BDB-B00084DEB7A6}"/>
    <cellStyle name="20% - Énfasis3 2 17" xfId="686" xr:uid="{00000000-0005-0000-0000-0000AA010000}"/>
    <cellStyle name="20% - Énfasis3 2 17 2" xfId="1886" xr:uid="{00000000-0005-0000-0000-0000AB010000}"/>
    <cellStyle name="20% - Énfasis3 2 17 2 2" xfId="5144" xr:uid="{B3498CAE-CC19-4AE6-B506-69D2AAFD067A}"/>
    <cellStyle name="20% - Énfasis3 2 17 3" xfId="2764" xr:uid="{00000000-0005-0000-0000-0000AC010000}"/>
    <cellStyle name="20% - Énfasis3 2 17 3 2" xfId="6021" xr:uid="{39BF4074-9045-4264-9D50-B119B601F91D}"/>
    <cellStyle name="20% - Énfasis3 2 17 4" xfId="3954" xr:uid="{C39B920E-B8C9-47CF-B4FF-6D25DC6235EC}"/>
    <cellStyle name="20% - Énfasis3 2 18" xfId="966" xr:uid="{00000000-0005-0000-0000-0000AD010000}"/>
    <cellStyle name="20% - Énfasis3 2 18 2" xfId="3040" xr:uid="{00000000-0005-0000-0000-0000AE010000}"/>
    <cellStyle name="20% - Énfasis3 2 18 2 2" xfId="6297" xr:uid="{2DBAE4B5-B860-456A-B2B4-FD35DE2CBF4B}"/>
    <cellStyle name="20% - Énfasis3 2 18 3" xfId="4230" xr:uid="{5D3D092D-44D1-42A1-B492-BB8A4182031B}"/>
    <cellStyle name="20% - Énfasis3 2 19" xfId="1285" xr:uid="{00000000-0005-0000-0000-0000AF010000}"/>
    <cellStyle name="20% - Énfasis3 2 19 2" xfId="4545" xr:uid="{2208AE5D-43C4-4273-9C42-0D85193A082B}"/>
    <cellStyle name="20% - Énfasis3 2 2" xfId="63" xr:uid="{00000000-0005-0000-0000-0000B0010000}"/>
    <cellStyle name="20% - Énfasis3 2 2 2" xfId="257" xr:uid="{00000000-0005-0000-0000-0000B1010000}"/>
    <cellStyle name="20% - Énfasis3 2 2 2 2" xfId="835" xr:uid="{00000000-0005-0000-0000-0000B2010000}"/>
    <cellStyle name="20% - Énfasis3 2 2 2 2 2" xfId="2035" xr:uid="{00000000-0005-0000-0000-0000B3010000}"/>
    <cellStyle name="20% - Énfasis3 2 2 2 2 2 2" xfId="5293" xr:uid="{1F323F4A-A634-4E31-AE85-F21525C0F3A2}"/>
    <cellStyle name="20% - Énfasis3 2 2 2 2 3" xfId="2913" xr:uid="{00000000-0005-0000-0000-0000B4010000}"/>
    <cellStyle name="20% - Énfasis3 2 2 2 2 3 2" xfId="6170" xr:uid="{8431E4F0-EE37-42D7-AB84-EA562478B0C4}"/>
    <cellStyle name="20% - Énfasis3 2 2 2 2 4" xfId="4103" xr:uid="{67CF1071-0CB4-4816-80B4-4FDC67ABDB51}"/>
    <cellStyle name="20% - Énfasis3 2 2 2 3" xfId="1115" xr:uid="{00000000-0005-0000-0000-0000B5010000}"/>
    <cellStyle name="20% - Énfasis3 2 2 2 3 2" xfId="3189" xr:uid="{00000000-0005-0000-0000-0000B6010000}"/>
    <cellStyle name="20% - Énfasis3 2 2 2 3 2 2" xfId="6446" xr:uid="{1CE444D4-2287-4002-A2D0-057B017F96F7}"/>
    <cellStyle name="20% - Énfasis3 2 2 2 3 3" xfId="4379" xr:uid="{4D33BA5D-D289-43AB-A15D-EEA87C2F798D}"/>
    <cellStyle name="20% - Énfasis3 2 2 2 4" xfId="1487" xr:uid="{00000000-0005-0000-0000-0000B7010000}"/>
    <cellStyle name="20% - Énfasis3 2 2 2 4 2" xfId="4746" xr:uid="{983C61E2-5D9D-45FB-8994-0303806EBEB4}"/>
    <cellStyle name="20% - Énfasis3 2 2 2 5" xfId="2366" xr:uid="{00000000-0005-0000-0000-0000B8010000}"/>
    <cellStyle name="20% - Énfasis3 2 2 2 5 2" xfId="5623" xr:uid="{1F356296-1AE6-4857-A5A6-77A6D8B8065E}"/>
    <cellStyle name="20% - Énfasis3 2 2 2 6" xfId="3556" xr:uid="{6EFF2259-A95F-4E94-8F08-8F2258D46486}"/>
    <cellStyle name="20% - Énfasis3 2 2 3" xfId="505" xr:uid="{00000000-0005-0000-0000-0000B9010000}"/>
    <cellStyle name="20% - Énfasis3 2 2 3 2" xfId="1711" xr:uid="{00000000-0005-0000-0000-0000BA010000}"/>
    <cellStyle name="20% - Énfasis3 2 2 3 2 2" xfId="4970" xr:uid="{D06C8495-35D6-4BC8-BB99-15564EB8E192}"/>
    <cellStyle name="20% - Énfasis3 2 2 3 3" xfId="2590" xr:uid="{00000000-0005-0000-0000-0000BB010000}"/>
    <cellStyle name="20% - Énfasis3 2 2 3 3 2" xfId="5847" xr:uid="{F5EBB302-80B1-4593-B062-8073334394BA}"/>
    <cellStyle name="20% - Énfasis3 2 2 3 4" xfId="3780" xr:uid="{1F8ABC30-6712-4E88-94EF-DB5D43B3BBA1}"/>
    <cellStyle name="20% - Énfasis3 2 2 4" xfId="700" xr:uid="{00000000-0005-0000-0000-0000BC010000}"/>
    <cellStyle name="20% - Énfasis3 2 2 4 2" xfId="1900" xr:uid="{00000000-0005-0000-0000-0000BD010000}"/>
    <cellStyle name="20% - Énfasis3 2 2 4 2 2" xfId="5158" xr:uid="{1BCA48FE-6C4A-4194-A3DF-7FE111E19E22}"/>
    <cellStyle name="20% - Énfasis3 2 2 4 3" xfId="2778" xr:uid="{00000000-0005-0000-0000-0000BE010000}"/>
    <cellStyle name="20% - Énfasis3 2 2 4 3 2" xfId="6035" xr:uid="{EBD86FAF-0923-4813-825E-C174621E7CC0}"/>
    <cellStyle name="20% - Énfasis3 2 2 4 4" xfId="3968" xr:uid="{57BF7C76-C50F-43FA-8DED-DFA23F9A8515}"/>
    <cellStyle name="20% - Énfasis3 2 2 5" xfId="980" xr:uid="{00000000-0005-0000-0000-0000BF010000}"/>
    <cellStyle name="20% - Énfasis3 2 2 5 2" xfId="3054" xr:uid="{00000000-0005-0000-0000-0000C0010000}"/>
    <cellStyle name="20% - Énfasis3 2 2 5 2 2" xfId="6311" xr:uid="{5D141838-282D-4AE2-A128-FBDA3B2C43D9}"/>
    <cellStyle name="20% - Énfasis3 2 2 5 3" xfId="4244" xr:uid="{4190D028-F143-4A65-8607-7F40540748C5}"/>
    <cellStyle name="20% - Énfasis3 2 2 6" xfId="1302" xr:uid="{00000000-0005-0000-0000-0000C1010000}"/>
    <cellStyle name="20% - Énfasis3 2 2 6 2" xfId="4561" xr:uid="{91F4D5E9-EC7D-452A-9670-F3C5454BD489}"/>
    <cellStyle name="20% - Énfasis3 2 2 7" xfId="2181" xr:uid="{00000000-0005-0000-0000-0000C2010000}"/>
    <cellStyle name="20% - Énfasis3 2 2 7 2" xfId="5438" xr:uid="{FA818243-0825-4471-8D28-C810C464F882}"/>
    <cellStyle name="20% - Énfasis3 2 2 8" xfId="3371" xr:uid="{1D3073A7-6285-4CA8-AEAD-0F7186AF8FA4}"/>
    <cellStyle name="20% - Énfasis3 2 20" xfId="2165" xr:uid="{00000000-0005-0000-0000-0000C3010000}"/>
    <cellStyle name="20% - Énfasis3 2 20 2" xfId="5422" xr:uid="{D8D14A5B-87DC-4CF6-83E2-578CD627DE4A}"/>
    <cellStyle name="20% - Énfasis3 2 21" xfId="3355" xr:uid="{BF177EF3-7889-4FCA-8E25-E9C910C45F7C}"/>
    <cellStyle name="20% - Énfasis3 2 22" xfId="6610" xr:uid="{C7CE563A-D1CB-47A3-B1C9-FF1E6AA665FD}"/>
    <cellStyle name="20% - Énfasis3 2 3" xfId="83" xr:uid="{00000000-0005-0000-0000-0000C4010000}"/>
    <cellStyle name="20% - Énfasis3 2 3 2" xfId="275" xr:uid="{00000000-0005-0000-0000-0000C5010000}"/>
    <cellStyle name="20% - Énfasis3 2 3 2 2" xfId="849" xr:uid="{00000000-0005-0000-0000-0000C6010000}"/>
    <cellStyle name="20% - Énfasis3 2 3 2 2 2" xfId="2049" xr:uid="{00000000-0005-0000-0000-0000C7010000}"/>
    <cellStyle name="20% - Énfasis3 2 3 2 2 2 2" xfId="5307" xr:uid="{E122E732-8131-4E6B-8F52-F2D469EBF76F}"/>
    <cellStyle name="20% - Énfasis3 2 3 2 2 3" xfId="2927" xr:uid="{00000000-0005-0000-0000-0000C8010000}"/>
    <cellStyle name="20% - Énfasis3 2 3 2 2 3 2" xfId="6184" xr:uid="{1828D92C-A560-4A87-887A-9D82B6929636}"/>
    <cellStyle name="20% - Énfasis3 2 3 2 2 4" xfId="4117" xr:uid="{E230E779-FC6B-4421-98D4-2A9B9C22EAE1}"/>
    <cellStyle name="20% - Énfasis3 2 3 2 3" xfId="1129" xr:uid="{00000000-0005-0000-0000-0000C9010000}"/>
    <cellStyle name="20% - Énfasis3 2 3 2 3 2" xfId="3203" xr:uid="{00000000-0005-0000-0000-0000CA010000}"/>
    <cellStyle name="20% - Énfasis3 2 3 2 3 2 2" xfId="6460" xr:uid="{64D812A3-BEED-4DAB-82B8-011C29169770}"/>
    <cellStyle name="20% - Énfasis3 2 3 2 3 3" xfId="4393" xr:uid="{D7349627-F9EF-4B0C-BF43-3A143A8ACABB}"/>
    <cellStyle name="20% - Énfasis3 2 3 2 4" xfId="1504" xr:uid="{00000000-0005-0000-0000-0000CB010000}"/>
    <cellStyle name="20% - Énfasis3 2 3 2 4 2" xfId="4763" xr:uid="{29F15679-CE77-4637-A44D-3913F0410253}"/>
    <cellStyle name="20% - Énfasis3 2 3 2 5" xfId="2383" xr:uid="{00000000-0005-0000-0000-0000CC010000}"/>
    <cellStyle name="20% - Énfasis3 2 3 2 5 2" xfId="5640" xr:uid="{4C06B240-0C41-402B-8EA6-3CE654BBBC37}"/>
    <cellStyle name="20% - Énfasis3 2 3 2 6" xfId="3573" xr:uid="{1C633253-771C-4A2C-8FD0-74F684B67F54}"/>
    <cellStyle name="20% - Énfasis3 2 3 3" xfId="520" xr:uid="{00000000-0005-0000-0000-0000CD010000}"/>
    <cellStyle name="20% - Énfasis3 2 3 3 2" xfId="1726" xr:uid="{00000000-0005-0000-0000-0000CE010000}"/>
    <cellStyle name="20% - Énfasis3 2 3 3 2 2" xfId="4985" xr:uid="{88E8D201-1CA7-4A49-A719-9EEB163CF240}"/>
    <cellStyle name="20% - Énfasis3 2 3 3 3" xfId="2605" xr:uid="{00000000-0005-0000-0000-0000CF010000}"/>
    <cellStyle name="20% - Énfasis3 2 3 3 3 2" xfId="5862" xr:uid="{28D86CD9-8F5D-4656-A1A9-E5F5A5FB5B8C}"/>
    <cellStyle name="20% - Énfasis3 2 3 3 4" xfId="3795" xr:uid="{2A96A735-5627-4BDD-ACBB-25E65AAD29C7}"/>
    <cellStyle name="20% - Énfasis3 2 3 4" xfId="715" xr:uid="{00000000-0005-0000-0000-0000D0010000}"/>
    <cellStyle name="20% - Énfasis3 2 3 4 2" xfId="1915" xr:uid="{00000000-0005-0000-0000-0000D1010000}"/>
    <cellStyle name="20% - Énfasis3 2 3 4 2 2" xfId="5173" xr:uid="{37FC0CFC-58B0-4882-87C9-6DECB0BCA226}"/>
    <cellStyle name="20% - Énfasis3 2 3 4 3" xfId="2793" xr:uid="{00000000-0005-0000-0000-0000D2010000}"/>
    <cellStyle name="20% - Énfasis3 2 3 4 3 2" xfId="6050" xr:uid="{2786BFFF-4960-45C8-A04A-703FAC5D7DC3}"/>
    <cellStyle name="20% - Énfasis3 2 3 4 4" xfId="3983" xr:uid="{E6065FC0-0CFD-4E0F-A1DC-8B5743D08D8C}"/>
    <cellStyle name="20% - Énfasis3 2 3 5" xfId="995" xr:uid="{00000000-0005-0000-0000-0000D3010000}"/>
    <cellStyle name="20% - Énfasis3 2 3 5 2" xfId="3069" xr:uid="{00000000-0005-0000-0000-0000D4010000}"/>
    <cellStyle name="20% - Énfasis3 2 3 5 2 2" xfId="6326" xr:uid="{2A5B773D-8535-47FB-97EF-C75D16C355C5}"/>
    <cellStyle name="20% - Énfasis3 2 3 5 3" xfId="4259" xr:uid="{F0BAE6FD-8436-4055-8451-8440280B378B}"/>
    <cellStyle name="20% - Énfasis3 2 3 6" xfId="1320" xr:uid="{00000000-0005-0000-0000-0000D5010000}"/>
    <cellStyle name="20% - Énfasis3 2 3 6 2" xfId="4579" xr:uid="{096D0FE4-CC83-4840-BB1A-126F27E95461}"/>
    <cellStyle name="20% - Énfasis3 2 3 7" xfId="2199" xr:uid="{00000000-0005-0000-0000-0000D6010000}"/>
    <cellStyle name="20% - Énfasis3 2 3 7 2" xfId="5456" xr:uid="{631F8924-FAA0-4613-9726-2BBDBB8DB3DB}"/>
    <cellStyle name="20% - Énfasis3 2 3 8" xfId="3389" xr:uid="{1DD57FFB-E980-4522-9E4C-142ED79F47AB}"/>
    <cellStyle name="20% - Énfasis3 2 4" xfId="102" xr:uid="{00000000-0005-0000-0000-0000D7010000}"/>
    <cellStyle name="20% - Énfasis3 2 4 2" xfId="294" xr:uid="{00000000-0005-0000-0000-0000D8010000}"/>
    <cellStyle name="20% - Énfasis3 2 4 2 2" xfId="864" xr:uid="{00000000-0005-0000-0000-0000D9010000}"/>
    <cellStyle name="20% - Énfasis3 2 4 2 2 2" xfId="2064" xr:uid="{00000000-0005-0000-0000-0000DA010000}"/>
    <cellStyle name="20% - Énfasis3 2 4 2 2 2 2" xfId="5322" xr:uid="{39BCA717-C945-4A2F-A95C-4E555E0D2BFC}"/>
    <cellStyle name="20% - Énfasis3 2 4 2 2 3" xfId="2942" xr:uid="{00000000-0005-0000-0000-0000DB010000}"/>
    <cellStyle name="20% - Énfasis3 2 4 2 2 3 2" xfId="6199" xr:uid="{D57E452E-9369-4F97-A979-5D9DE6213ACD}"/>
    <cellStyle name="20% - Énfasis3 2 4 2 2 4" xfId="4132" xr:uid="{44513083-9DF5-4016-B8DF-3F19A9381798}"/>
    <cellStyle name="20% - Énfasis3 2 4 2 3" xfId="1144" xr:uid="{00000000-0005-0000-0000-0000DC010000}"/>
    <cellStyle name="20% - Énfasis3 2 4 2 3 2" xfId="3218" xr:uid="{00000000-0005-0000-0000-0000DD010000}"/>
    <cellStyle name="20% - Énfasis3 2 4 2 3 2 2" xfId="6475" xr:uid="{4A864FB9-7C7E-4129-87F6-F9B46FEA2843}"/>
    <cellStyle name="20% - Énfasis3 2 4 2 3 3" xfId="4408" xr:uid="{9215F782-B148-4F91-A014-CC54A047B0D4}"/>
    <cellStyle name="20% - Énfasis3 2 4 2 4" xfId="1522" xr:uid="{00000000-0005-0000-0000-0000DE010000}"/>
    <cellStyle name="20% - Énfasis3 2 4 2 4 2" xfId="4781" xr:uid="{6CB48510-99B2-4729-9401-FC5EB05883A5}"/>
    <cellStyle name="20% - Énfasis3 2 4 2 5" xfId="2401" xr:uid="{00000000-0005-0000-0000-0000DF010000}"/>
    <cellStyle name="20% - Énfasis3 2 4 2 5 2" xfId="5658" xr:uid="{359A3975-AD6C-4C45-B08A-52B55DBEAD85}"/>
    <cellStyle name="20% - Énfasis3 2 4 2 6" xfId="3591" xr:uid="{9B90BFE2-7E74-4DEE-81FD-8EA5EAA5878F}"/>
    <cellStyle name="20% - Énfasis3 2 4 3" xfId="535" xr:uid="{00000000-0005-0000-0000-0000E0010000}"/>
    <cellStyle name="20% - Énfasis3 2 4 3 2" xfId="1741" xr:uid="{00000000-0005-0000-0000-0000E1010000}"/>
    <cellStyle name="20% - Énfasis3 2 4 3 2 2" xfId="5000" xr:uid="{9268F92C-332D-4756-BF29-2048F50309A9}"/>
    <cellStyle name="20% - Énfasis3 2 4 3 3" xfId="2620" xr:uid="{00000000-0005-0000-0000-0000E2010000}"/>
    <cellStyle name="20% - Énfasis3 2 4 3 3 2" xfId="5877" xr:uid="{CFAB4C39-A65C-41EA-B113-48D82663920B}"/>
    <cellStyle name="20% - Énfasis3 2 4 3 4" xfId="3810" xr:uid="{0CF5385E-00BD-4526-94C5-4CC1C5F8FDF1}"/>
    <cellStyle name="20% - Énfasis3 2 4 4" xfId="730" xr:uid="{00000000-0005-0000-0000-0000E3010000}"/>
    <cellStyle name="20% - Énfasis3 2 4 4 2" xfId="1930" xr:uid="{00000000-0005-0000-0000-0000E4010000}"/>
    <cellStyle name="20% - Énfasis3 2 4 4 2 2" xfId="5188" xr:uid="{9983624E-826D-4298-B672-F290FCEA3FA7}"/>
    <cellStyle name="20% - Énfasis3 2 4 4 3" xfId="2808" xr:uid="{00000000-0005-0000-0000-0000E5010000}"/>
    <cellStyle name="20% - Énfasis3 2 4 4 3 2" xfId="6065" xr:uid="{43F5613B-19B5-4584-8BD1-952C6043C334}"/>
    <cellStyle name="20% - Énfasis3 2 4 4 4" xfId="3998" xr:uid="{4BD9FD81-C60E-4E10-8CDD-BD70F3313538}"/>
    <cellStyle name="20% - Énfasis3 2 4 5" xfId="1010" xr:uid="{00000000-0005-0000-0000-0000E6010000}"/>
    <cellStyle name="20% - Énfasis3 2 4 5 2" xfId="3084" xr:uid="{00000000-0005-0000-0000-0000E7010000}"/>
    <cellStyle name="20% - Énfasis3 2 4 5 2 2" xfId="6341" xr:uid="{D0EEAB5E-07A3-4D17-992B-FD3653519A8A}"/>
    <cellStyle name="20% - Énfasis3 2 4 5 3" xfId="4274" xr:uid="{83B3A38B-124B-437E-BCCC-12101B93CC14}"/>
    <cellStyle name="20% - Énfasis3 2 4 6" xfId="1338" xr:uid="{00000000-0005-0000-0000-0000E8010000}"/>
    <cellStyle name="20% - Énfasis3 2 4 6 2" xfId="4597" xr:uid="{84547071-358D-4A04-AEF7-71AC9F93A8F0}"/>
    <cellStyle name="20% - Énfasis3 2 4 7" xfId="2217" xr:uid="{00000000-0005-0000-0000-0000E9010000}"/>
    <cellStyle name="20% - Énfasis3 2 4 7 2" xfId="5474" xr:uid="{D2D1F826-1E7B-43FF-A046-57F3C9DC4314}"/>
    <cellStyle name="20% - Énfasis3 2 4 8" xfId="3407" xr:uid="{4F4B2492-4AD4-4CAC-878F-0572C861EA57}"/>
    <cellStyle name="20% - Énfasis3 2 5" xfId="121" xr:uid="{00000000-0005-0000-0000-0000EA010000}"/>
    <cellStyle name="20% - Énfasis3 2 5 2" xfId="313" xr:uid="{00000000-0005-0000-0000-0000EB010000}"/>
    <cellStyle name="20% - Énfasis3 2 5 2 2" xfId="879" xr:uid="{00000000-0005-0000-0000-0000EC010000}"/>
    <cellStyle name="20% - Énfasis3 2 5 2 2 2" xfId="2079" xr:uid="{00000000-0005-0000-0000-0000ED010000}"/>
    <cellStyle name="20% - Énfasis3 2 5 2 2 2 2" xfId="5337" xr:uid="{7C3EB7A1-E161-43BE-BC7A-8F5AB9A562D1}"/>
    <cellStyle name="20% - Énfasis3 2 5 2 2 3" xfId="2957" xr:uid="{00000000-0005-0000-0000-0000EE010000}"/>
    <cellStyle name="20% - Énfasis3 2 5 2 2 3 2" xfId="6214" xr:uid="{8B7F1597-693C-472D-8507-90BE5B3C8708}"/>
    <cellStyle name="20% - Énfasis3 2 5 2 2 4" xfId="4147" xr:uid="{A3BDED45-D0A9-465E-9E18-C7684C593F93}"/>
    <cellStyle name="20% - Énfasis3 2 5 2 3" xfId="1159" xr:uid="{00000000-0005-0000-0000-0000EF010000}"/>
    <cellStyle name="20% - Énfasis3 2 5 2 3 2" xfId="3233" xr:uid="{00000000-0005-0000-0000-0000F0010000}"/>
    <cellStyle name="20% - Énfasis3 2 5 2 3 2 2" xfId="6490" xr:uid="{1D1C2926-6E48-4748-94E2-463FB5188D80}"/>
    <cellStyle name="20% - Énfasis3 2 5 2 3 3" xfId="4423" xr:uid="{8BBFCD45-462F-465B-92B8-ABA08D68BE41}"/>
    <cellStyle name="20% - Énfasis3 2 5 2 4" xfId="1540" xr:uid="{00000000-0005-0000-0000-0000F1010000}"/>
    <cellStyle name="20% - Énfasis3 2 5 2 4 2" xfId="4799" xr:uid="{68A9ED36-2C81-4DF2-9989-58FE375DF296}"/>
    <cellStyle name="20% - Énfasis3 2 5 2 5" xfId="2419" xr:uid="{00000000-0005-0000-0000-0000F2010000}"/>
    <cellStyle name="20% - Énfasis3 2 5 2 5 2" xfId="5676" xr:uid="{47A9AEFC-1F3A-4105-AB1B-F2838CEE3550}"/>
    <cellStyle name="20% - Énfasis3 2 5 2 6" xfId="3609" xr:uid="{B069B6E5-E7FB-4851-BB49-92916F67D539}"/>
    <cellStyle name="20% - Énfasis3 2 5 3" xfId="550" xr:uid="{00000000-0005-0000-0000-0000F3010000}"/>
    <cellStyle name="20% - Énfasis3 2 5 3 2" xfId="1756" xr:uid="{00000000-0005-0000-0000-0000F4010000}"/>
    <cellStyle name="20% - Énfasis3 2 5 3 2 2" xfId="5015" xr:uid="{46DD966C-6B53-42ED-BBF5-7470C8DA09B4}"/>
    <cellStyle name="20% - Énfasis3 2 5 3 3" xfId="2635" xr:uid="{00000000-0005-0000-0000-0000F5010000}"/>
    <cellStyle name="20% - Énfasis3 2 5 3 3 2" xfId="5892" xr:uid="{E914E5FF-D691-4B84-905A-562444A3438D}"/>
    <cellStyle name="20% - Énfasis3 2 5 3 4" xfId="3825" xr:uid="{F5ABE18E-C170-41EC-BBBA-BFDFDE822690}"/>
    <cellStyle name="20% - Énfasis3 2 5 4" xfId="745" xr:uid="{00000000-0005-0000-0000-0000F6010000}"/>
    <cellStyle name="20% - Énfasis3 2 5 4 2" xfId="1945" xr:uid="{00000000-0005-0000-0000-0000F7010000}"/>
    <cellStyle name="20% - Énfasis3 2 5 4 2 2" xfId="5203" xr:uid="{5D9F75EE-9B8B-4F17-A532-344E56FFD5C1}"/>
    <cellStyle name="20% - Énfasis3 2 5 4 3" xfId="2823" xr:uid="{00000000-0005-0000-0000-0000F8010000}"/>
    <cellStyle name="20% - Énfasis3 2 5 4 3 2" xfId="6080" xr:uid="{9679952B-3492-4010-8801-4637D79A3F57}"/>
    <cellStyle name="20% - Énfasis3 2 5 4 4" xfId="4013" xr:uid="{D68D880C-0F7D-4DDE-917B-3C14FC389D22}"/>
    <cellStyle name="20% - Énfasis3 2 5 5" xfId="1025" xr:uid="{00000000-0005-0000-0000-0000F9010000}"/>
    <cellStyle name="20% - Énfasis3 2 5 5 2" xfId="3099" xr:uid="{00000000-0005-0000-0000-0000FA010000}"/>
    <cellStyle name="20% - Énfasis3 2 5 5 2 2" xfId="6356" xr:uid="{F62DB97E-2B8A-4170-9A00-B6B5BEEBBAAB}"/>
    <cellStyle name="20% - Énfasis3 2 5 5 3" xfId="4289" xr:uid="{A2BCA7ED-B4AE-4917-ADF7-76E103F22D4B}"/>
    <cellStyle name="20% - Énfasis3 2 5 6" xfId="1356" xr:uid="{00000000-0005-0000-0000-0000FB010000}"/>
    <cellStyle name="20% - Énfasis3 2 5 6 2" xfId="4615" xr:uid="{55480C8A-3CD0-4788-8DB2-73A65DEB3018}"/>
    <cellStyle name="20% - Énfasis3 2 5 7" xfId="2235" xr:uid="{00000000-0005-0000-0000-0000FC010000}"/>
    <cellStyle name="20% - Énfasis3 2 5 7 2" xfId="5492" xr:uid="{83A7AF43-A8FC-48E5-A934-463A7F6F76F3}"/>
    <cellStyle name="20% - Énfasis3 2 5 8" xfId="3425" xr:uid="{FF4CE5F1-26E8-48B6-AB52-4061A84FB514}"/>
    <cellStyle name="20% - Énfasis3 2 6" xfId="139" xr:uid="{00000000-0005-0000-0000-0000FD010000}"/>
    <cellStyle name="20% - Énfasis3 2 6 2" xfId="331" xr:uid="{00000000-0005-0000-0000-0000FE010000}"/>
    <cellStyle name="20% - Énfasis3 2 6 2 2" xfId="894" xr:uid="{00000000-0005-0000-0000-0000FF010000}"/>
    <cellStyle name="20% - Énfasis3 2 6 2 2 2" xfId="2094" xr:uid="{00000000-0005-0000-0000-000000020000}"/>
    <cellStyle name="20% - Énfasis3 2 6 2 2 2 2" xfId="5352" xr:uid="{E288501D-B908-4A03-BCE7-DEE462B800DE}"/>
    <cellStyle name="20% - Énfasis3 2 6 2 2 3" xfId="2972" xr:uid="{00000000-0005-0000-0000-000001020000}"/>
    <cellStyle name="20% - Énfasis3 2 6 2 2 3 2" xfId="6229" xr:uid="{72DE05AF-8259-4796-840F-8A731EC9A36C}"/>
    <cellStyle name="20% - Énfasis3 2 6 2 2 4" xfId="4162" xr:uid="{BAEA00A3-001C-4DA7-BE5C-1B5098819C40}"/>
    <cellStyle name="20% - Énfasis3 2 6 2 3" xfId="1174" xr:uid="{00000000-0005-0000-0000-000002020000}"/>
    <cellStyle name="20% - Énfasis3 2 6 2 3 2" xfId="3248" xr:uid="{00000000-0005-0000-0000-000003020000}"/>
    <cellStyle name="20% - Énfasis3 2 6 2 3 2 2" xfId="6505" xr:uid="{C3922969-391C-4A11-8CDB-BB4D145B4EF8}"/>
    <cellStyle name="20% - Énfasis3 2 6 2 3 3" xfId="4438" xr:uid="{D78F7058-F529-464B-91BA-2F34DAD5C933}"/>
    <cellStyle name="20% - Énfasis3 2 6 2 4" xfId="1558" xr:uid="{00000000-0005-0000-0000-000004020000}"/>
    <cellStyle name="20% - Énfasis3 2 6 2 4 2" xfId="4817" xr:uid="{DB067690-6510-42D0-8646-4238ABABA2DE}"/>
    <cellStyle name="20% - Énfasis3 2 6 2 5" xfId="2437" xr:uid="{00000000-0005-0000-0000-000005020000}"/>
    <cellStyle name="20% - Énfasis3 2 6 2 5 2" xfId="5694" xr:uid="{9F03798E-148C-47E8-AFE6-E97364725138}"/>
    <cellStyle name="20% - Énfasis3 2 6 2 6" xfId="3627" xr:uid="{B0AEA3A3-A22D-4927-BC05-59E968DBB3D2}"/>
    <cellStyle name="20% - Énfasis3 2 6 3" xfId="565" xr:uid="{00000000-0005-0000-0000-000006020000}"/>
    <cellStyle name="20% - Énfasis3 2 6 3 2" xfId="1771" xr:uid="{00000000-0005-0000-0000-000007020000}"/>
    <cellStyle name="20% - Énfasis3 2 6 3 2 2" xfId="5030" xr:uid="{3AD48B71-5BC9-4A1D-9A01-72792FC22892}"/>
    <cellStyle name="20% - Énfasis3 2 6 3 3" xfId="2650" xr:uid="{00000000-0005-0000-0000-000008020000}"/>
    <cellStyle name="20% - Énfasis3 2 6 3 3 2" xfId="5907" xr:uid="{DE8575DF-D80F-4C65-AE26-FF276B626AC7}"/>
    <cellStyle name="20% - Énfasis3 2 6 3 4" xfId="3840" xr:uid="{8E3E1B8F-AB47-434B-A931-3A6E561843F5}"/>
    <cellStyle name="20% - Énfasis3 2 6 4" xfId="760" xr:uid="{00000000-0005-0000-0000-000009020000}"/>
    <cellStyle name="20% - Énfasis3 2 6 4 2" xfId="1960" xr:uid="{00000000-0005-0000-0000-00000A020000}"/>
    <cellStyle name="20% - Énfasis3 2 6 4 2 2" xfId="5218" xr:uid="{ED21EEC5-FC5C-46B0-A1CB-EA459E92C37D}"/>
    <cellStyle name="20% - Énfasis3 2 6 4 3" xfId="2838" xr:uid="{00000000-0005-0000-0000-00000B020000}"/>
    <cellStyle name="20% - Énfasis3 2 6 4 3 2" xfId="6095" xr:uid="{CC3B40AB-519D-499E-9355-D91BCC6CD3B1}"/>
    <cellStyle name="20% - Énfasis3 2 6 4 4" xfId="4028" xr:uid="{EA59D80A-163A-42D5-9A99-A46EAC4B6312}"/>
    <cellStyle name="20% - Énfasis3 2 6 5" xfId="1040" xr:uid="{00000000-0005-0000-0000-00000C020000}"/>
    <cellStyle name="20% - Énfasis3 2 6 5 2" xfId="3114" xr:uid="{00000000-0005-0000-0000-00000D020000}"/>
    <cellStyle name="20% - Énfasis3 2 6 5 2 2" xfId="6371" xr:uid="{A1BA65F5-CF2E-4427-945F-067F540695CC}"/>
    <cellStyle name="20% - Énfasis3 2 6 5 3" xfId="4304" xr:uid="{FC135AF0-CE3F-473E-A0E3-595D2CFD4CE6}"/>
    <cellStyle name="20% - Énfasis3 2 6 6" xfId="1374" xr:uid="{00000000-0005-0000-0000-00000E020000}"/>
    <cellStyle name="20% - Énfasis3 2 6 6 2" xfId="4633" xr:uid="{D908F222-1BC6-401B-8581-0195F20B13BC}"/>
    <cellStyle name="20% - Énfasis3 2 6 7" xfId="2253" xr:uid="{00000000-0005-0000-0000-00000F020000}"/>
    <cellStyle name="20% - Énfasis3 2 6 7 2" xfId="5510" xr:uid="{F721546F-B82D-4FB0-B758-F34C9BA0CFD2}"/>
    <cellStyle name="20% - Énfasis3 2 6 8" xfId="3443" xr:uid="{279B0441-F256-41DC-885D-20E4BA5CA24D}"/>
    <cellStyle name="20% - Énfasis3 2 7" xfId="158" xr:uid="{00000000-0005-0000-0000-000010020000}"/>
    <cellStyle name="20% - Énfasis3 2 7 2" xfId="350" xr:uid="{00000000-0005-0000-0000-000011020000}"/>
    <cellStyle name="20% - Énfasis3 2 7 2 2" xfId="909" xr:uid="{00000000-0005-0000-0000-000012020000}"/>
    <cellStyle name="20% - Énfasis3 2 7 2 2 2" xfId="2109" xr:uid="{00000000-0005-0000-0000-000013020000}"/>
    <cellStyle name="20% - Énfasis3 2 7 2 2 2 2" xfId="5367" xr:uid="{82E8E280-087E-4257-945F-222E833EBC8B}"/>
    <cellStyle name="20% - Énfasis3 2 7 2 2 3" xfId="2987" xr:uid="{00000000-0005-0000-0000-000014020000}"/>
    <cellStyle name="20% - Énfasis3 2 7 2 2 3 2" xfId="6244" xr:uid="{939DB082-685C-4012-A038-E526B7B5CA61}"/>
    <cellStyle name="20% - Énfasis3 2 7 2 2 4" xfId="4177" xr:uid="{77020BEC-66F9-4B94-85FD-8A0459BA4B7B}"/>
    <cellStyle name="20% - Énfasis3 2 7 2 3" xfId="1189" xr:uid="{00000000-0005-0000-0000-000015020000}"/>
    <cellStyle name="20% - Énfasis3 2 7 2 3 2" xfId="3263" xr:uid="{00000000-0005-0000-0000-000016020000}"/>
    <cellStyle name="20% - Énfasis3 2 7 2 3 2 2" xfId="6520" xr:uid="{9A5A7BE8-2160-4E0E-8E84-EB5A1556D638}"/>
    <cellStyle name="20% - Énfasis3 2 7 2 3 3" xfId="4453" xr:uid="{77919FFC-32F2-49BE-89EC-7AB8BD99F826}"/>
    <cellStyle name="20% - Énfasis3 2 7 2 4" xfId="1577" xr:uid="{00000000-0005-0000-0000-000017020000}"/>
    <cellStyle name="20% - Énfasis3 2 7 2 4 2" xfId="4836" xr:uid="{79DB6D85-AF7A-42F6-8D64-2B047B5E2C1B}"/>
    <cellStyle name="20% - Énfasis3 2 7 2 5" xfId="2456" xr:uid="{00000000-0005-0000-0000-000018020000}"/>
    <cellStyle name="20% - Énfasis3 2 7 2 5 2" xfId="5713" xr:uid="{DB76ADA4-33BF-4359-87A3-C7C0121478D7}"/>
    <cellStyle name="20% - Énfasis3 2 7 2 6" xfId="3646" xr:uid="{EA683A39-54F4-493B-83B0-201704710ED2}"/>
    <cellStyle name="20% - Énfasis3 2 7 3" xfId="580" xr:uid="{00000000-0005-0000-0000-000019020000}"/>
    <cellStyle name="20% - Énfasis3 2 7 3 2" xfId="1786" xr:uid="{00000000-0005-0000-0000-00001A020000}"/>
    <cellStyle name="20% - Énfasis3 2 7 3 2 2" xfId="5045" xr:uid="{194CD042-3E00-4FA8-B69D-8B92F6191665}"/>
    <cellStyle name="20% - Énfasis3 2 7 3 3" xfId="2665" xr:uid="{00000000-0005-0000-0000-00001B020000}"/>
    <cellStyle name="20% - Énfasis3 2 7 3 3 2" xfId="5922" xr:uid="{85C919CA-C217-4BF2-92DA-BD892FD705E0}"/>
    <cellStyle name="20% - Énfasis3 2 7 3 4" xfId="3855" xr:uid="{0DCAB2B3-E00E-4E13-BB72-4810E5CBB167}"/>
    <cellStyle name="20% - Énfasis3 2 7 4" xfId="775" xr:uid="{00000000-0005-0000-0000-00001C020000}"/>
    <cellStyle name="20% - Énfasis3 2 7 4 2" xfId="1975" xr:uid="{00000000-0005-0000-0000-00001D020000}"/>
    <cellStyle name="20% - Énfasis3 2 7 4 2 2" xfId="5233" xr:uid="{81BFE58E-243A-40DA-8FBA-FF48F685D3E4}"/>
    <cellStyle name="20% - Énfasis3 2 7 4 3" xfId="2853" xr:uid="{00000000-0005-0000-0000-00001E020000}"/>
    <cellStyle name="20% - Énfasis3 2 7 4 3 2" xfId="6110" xr:uid="{DBB46596-E485-4481-8055-88B81222DD97}"/>
    <cellStyle name="20% - Énfasis3 2 7 4 4" xfId="4043" xr:uid="{06AACADE-6ADB-48C3-9B8F-26369CB308BF}"/>
    <cellStyle name="20% - Énfasis3 2 7 5" xfId="1055" xr:uid="{00000000-0005-0000-0000-00001F020000}"/>
    <cellStyle name="20% - Énfasis3 2 7 5 2" xfId="3129" xr:uid="{00000000-0005-0000-0000-000020020000}"/>
    <cellStyle name="20% - Énfasis3 2 7 5 2 2" xfId="6386" xr:uid="{C3E70BF8-8BE4-4AB3-9632-AC57635D4FE3}"/>
    <cellStyle name="20% - Énfasis3 2 7 5 3" xfId="4319" xr:uid="{C3BC2C2E-D7D1-4297-849A-80FF16A915A1}"/>
    <cellStyle name="20% - Énfasis3 2 7 6" xfId="1393" xr:uid="{00000000-0005-0000-0000-000021020000}"/>
    <cellStyle name="20% - Énfasis3 2 7 6 2" xfId="4652" xr:uid="{9AE3B817-7CEF-40AB-959F-A3F2B8DF3D37}"/>
    <cellStyle name="20% - Énfasis3 2 7 7" xfId="2272" xr:uid="{00000000-0005-0000-0000-000022020000}"/>
    <cellStyle name="20% - Énfasis3 2 7 7 2" xfId="5529" xr:uid="{B49E8BDB-0C8C-4AEC-B6A0-D24FED1FAD59}"/>
    <cellStyle name="20% - Énfasis3 2 7 8" xfId="3462" xr:uid="{3AB3AC44-D3E7-48FB-A5A7-5790BD21EF86}"/>
    <cellStyle name="20% - Énfasis3 2 8" xfId="177" xr:uid="{00000000-0005-0000-0000-000023020000}"/>
    <cellStyle name="20% - Énfasis3 2 8 2" xfId="369" xr:uid="{00000000-0005-0000-0000-000024020000}"/>
    <cellStyle name="20% - Énfasis3 2 8 2 2" xfId="924" xr:uid="{00000000-0005-0000-0000-000025020000}"/>
    <cellStyle name="20% - Énfasis3 2 8 2 2 2" xfId="2124" xr:uid="{00000000-0005-0000-0000-000026020000}"/>
    <cellStyle name="20% - Énfasis3 2 8 2 2 2 2" xfId="5382" xr:uid="{5EF92AF0-7A12-4F89-BA5F-6E6CF69FB2E8}"/>
    <cellStyle name="20% - Énfasis3 2 8 2 2 3" xfId="3002" xr:uid="{00000000-0005-0000-0000-000027020000}"/>
    <cellStyle name="20% - Énfasis3 2 8 2 2 3 2" xfId="6259" xr:uid="{F4CDE4F3-52BA-4528-8FDB-79BDE27CAD7C}"/>
    <cellStyle name="20% - Énfasis3 2 8 2 2 4" xfId="4192" xr:uid="{83A54A4E-6975-41BB-8F53-E1FAB84E5227}"/>
    <cellStyle name="20% - Énfasis3 2 8 2 3" xfId="1204" xr:uid="{00000000-0005-0000-0000-000028020000}"/>
    <cellStyle name="20% - Énfasis3 2 8 2 3 2" xfId="3278" xr:uid="{00000000-0005-0000-0000-000029020000}"/>
    <cellStyle name="20% - Énfasis3 2 8 2 3 2 2" xfId="6535" xr:uid="{0ED48226-D8CA-47C6-BAC3-F3B74347CBAD}"/>
    <cellStyle name="20% - Énfasis3 2 8 2 3 3" xfId="4468" xr:uid="{029A89BB-8B0B-497D-A0F0-9DCA9993BF31}"/>
    <cellStyle name="20% - Énfasis3 2 8 2 4" xfId="1595" xr:uid="{00000000-0005-0000-0000-00002A020000}"/>
    <cellStyle name="20% - Énfasis3 2 8 2 4 2" xfId="4854" xr:uid="{F56285C8-38DC-4606-A3EC-AE04D285EDE1}"/>
    <cellStyle name="20% - Énfasis3 2 8 2 5" xfId="2474" xr:uid="{00000000-0005-0000-0000-00002B020000}"/>
    <cellStyle name="20% - Énfasis3 2 8 2 5 2" xfId="5731" xr:uid="{0AA24110-7710-4644-8304-3A005C36E3D5}"/>
    <cellStyle name="20% - Énfasis3 2 8 2 6" xfId="3664" xr:uid="{8319D1F5-2F92-4DFC-902A-2C7F748BB6F7}"/>
    <cellStyle name="20% - Énfasis3 2 8 3" xfId="595" xr:uid="{00000000-0005-0000-0000-00002C020000}"/>
    <cellStyle name="20% - Énfasis3 2 8 3 2" xfId="1801" xr:uid="{00000000-0005-0000-0000-00002D020000}"/>
    <cellStyle name="20% - Énfasis3 2 8 3 2 2" xfId="5060" xr:uid="{5BF8B4C4-49B2-41ED-A83E-C19BC768E8C9}"/>
    <cellStyle name="20% - Énfasis3 2 8 3 3" xfId="2680" xr:uid="{00000000-0005-0000-0000-00002E020000}"/>
    <cellStyle name="20% - Énfasis3 2 8 3 3 2" xfId="5937" xr:uid="{275116CE-4373-41BB-A799-E775A2E341DA}"/>
    <cellStyle name="20% - Énfasis3 2 8 3 4" xfId="3870" xr:uid="{57127FD3-29D4-491B-AECD-3941F5924B66}"/>
    <cellStyle name="20% - Énfasis3 2 8 4" xfId="790" xr:uid="{00000000-0005-0000-0000-00002F020000}"/>
    <cellStyle name="20% - Énfasis3 2 8 4 2" xfId="1990" xr:uid="{00000000-0005-0000-0000-000030020000}"/>
    <cellStyle name="20% - Énfasis3 2 8 4 2 2" xfId="5248" xr:uid="{5E71895A-BCE1-41F6-97F8-DCBED8B1E83F}"/>
    <cellStyle name="20% - Énfasis3 2 8 4 3" xfId="2868" xr:uid="{00000000-0005-0000-0000-000031020000}"/>
    <cellStyle name="20% - Énfasis3 2 8 4 3 2" xfId="6125" xr:uid="{E6BF8332-AC1F-4C8E-9D01-C7F244BA6E46}"/>
    <cellStyle name="20% - Énfasis3 2 8 4 4" xfId="4058" xr:uid="{5A0116A9-34A5-4865-B318-C4EBC2C8C456}"/>
    <cellStyle name="20% - Énfasis3 2 8 5" xfId="1070" xr:uid="{00000000-0005-0000-0000-000032020000}"/>
    <cellStyle name="20% - Énfasis3 2 8 5 2" xfId="3144" xr:uid="{00000000-0005-0000-0000-000033020000}"/>
    <cellStyle name="20% - Énfasis3 2 8 5 2 2" xfId="6401" xr:uid="{3EDD6A55-C65A-427F-A7D1-1DB791B73E83}"/>
    <cellStyle name="20% - Énfasis3 2 8 5 3" xfId="4334" xr:uid="{DED1B14E-EDC1-4ABB-8419-F56A169C8ACF}"/>
    <cellStyle name="20% - Énfasis3 2 8 6" xfId="1411" xr:uid="{00000000-0005-0000-0000-000034020000}"/>
    <cellStyle name="20% - Énfasis3 2 8 6 2" xfId="4670" xr:uid="{0E668B9E-ECBB-4245-8758-1F884F01F31C}"/>
    <cellStyle name="20% - Énfasis3 2 8 7" xfId="2290" xr:uid="{00000000-0005-0000-0000-000035020000}"/>
    <cellStyle name="20% - Énfasis3 2 8 7 2" xfId="5547" xr:uid="{374A75BD-AA05-424D-9DA2-D23FB13C8706}"/>
    <cellStyle name="20% - Énfasis3 2 8 8" xfId="3480" xr:uid="{E80E6EF6-37A4-4874-8F7D-C2B1D1ED43D0}"/>
    <cellStyle name="20% - Énfasis3 2 9" xfId="196" xr:uid="{00000000-0005-0000-0000-000036020000}"/>
    <cellStyle name="20% - Énfasis3 2 9 2" xfId="388" xr:uid="{00000000-0005-0000-0000-000037020000}"/>
    <cellStyle name="20% - Énfasis3 2 9 2 2" xfId="939" xr:uid="{00000000-0005-0000-0000-000038020000}"/>
    <cellStyle name="20% - Énfasis3 2 9 2 2 2" xfId="2139" xr:uid="{00000000-0005-0000-0000-000039020000}"/>
    <cellStyle name="20% - Énfasis3 2 9 2 2 2 2" xfId="5397" xr:uid="{B0EF14E3-D793-4311-92B3-4F504ECE5C8C}"/>
    <cellStyle name="20% - Énfasis3 2 9 2 2 3" xfId="3017" xr:uid="{00000000-0005-0000-0000-00003A020000}"/>
    <cellStyle name="20% - Énfasis3 2 9 2 2 3 2" xfId="6274" xr:uid="{4A7F384D-304A-4015-8B11-74AC888F76F2}"/>
    <cellStyle name="20% - Énfasis3 2 9 2 2 4" xfId="4207" xr:uid="{B34DFFE0-82DE-4FFA-82AD-8A7369C03AC1}"/>
    <cellStyle name="20% - Énfasis3 2 9 2 3" xfId="1219" xr:uid="{00000000-0005-0000-0000-00003B020000}"/>
    <cellStyle name="20% - Énfasis3 2 9 2 3 2" xfId="3293" xr:uid="{00000000-0005-0000-0000-00003C020000}"/>
    <cellStyle name="20% - Énfasis3 2 9 2 3 2 2" xfId="6550" xr:uid="{31DE17C1-AABA-42D8-B6EB-D6DB3E55E1FE}"/>
    <cellStyle name="20% - Énfasis3 2 9 2 3 3" xfId="4483" xr:uid="{95217B29-CD77-432B-80D0-7D6EE79D12D4}"/>
    <cellStyle name="20% - Énfasis3 2 9 2 4" xfId="1613" xr:uid="{00000000-0005-0000-0000-00003D020000}"/>
    <cellStyle name="20% - Énfasis3 2 9 2 4 2" xfId="4872" xr:uid="{27606686-F0A2-4EE5-BCEE-6D3B7A493B7C}"/>
    <cellStyle name="20% - Énfasis3 2 9 2 5" xfId="2492" xr:uid="{00000000-0005-0000-0000-00003E020000}"/>
    <cellStyle name="20% - Énfasis3 2 9 2 5 2" xfId="5749" xr:uid="{4B8ACEEB-51C1-4A84-9B7A-F6DEAD122A9B}"/>
    <cellStyle name="20% - Énfasis3 2 9 2 6" xfId="3682" xr:uid="{B57EB08A-8B27-4C8B-8E76-39C3B524FAB5}"/>
    <cellStyle name="20% - Énfasis3 2 9 3" xfId="610" xr:uid="{00000000-0005-0000-0000-00003F020000}"/>
    <cellStyle name="20% - Énfasis3 2 9 3 2" xfId="1816" xr:uid="{00000000-0005-0000-0000-000040020000}"/>
    <cellStyle name="20% - Énfasis3 2 9 3 2 2" xfId="5075" xr:uid="{7BA053F1-D28C-4F0E-AEB9-9CB928311253}"/>
    <cellStyle name="20% - Énfasis3 2 9 3 3" xfId="2695" xr:uid="{00000000-0005-0000-0000-000041020000}"/>
    <cellStyle name="20% - Énfasis3 2 9 3 3 2" xfId="5952" xr:uid="{25EC1ABC-60EA-4665-8235-11F3495311A9}"/>
    <cellStyle name="20% - Énfasis3 2 9 3 4" xfId="3885" xr:uid="{C84C02DB-1D7B-41BE-8472-5E31E1C03A6E}"/>
    <cellStyle name="20% - Énfasis3 2 9 4" xfId="805" xr:uid="{00000000-0005-0000-0000-000042020000}"/>
    <cellStyle name="20% - Énfasis3 2 9 4 2" xfId="2005" xr:uid="{00000000-0005-0000-0000-000043020000}"/>
    <cellStyle name="20% - Énfasis3 2 9 4 2 2" xfId="5263" xr:uid="{DF88448C-237D-4D53-89D1-0CFF890DF610}"/>
    <cellStyle name="20% - Énfasis3 2 9 4 3" xfId="2883" xr:uid="{00000000-0005-0000-0000-000044020000}"/>
    <cellStyle name="20% - Énfasis3 2 9 4 3 2" xfId="6140" xr:uid="{A794A9D0-DDAB-4238-ACEE-5E69C74E113C}"/>
    <cellStyle name="20% - Énfasis3 2 9 4 4" xfId="4073" xr:uid="{F59FD315-F652-43D9-BC6C-217C76BB42E8}"/>
    <cellStyle name="20% - Énfasis3 2 9 5" xfId="1085" xr:uid="{00000000-0005-0000-0000-000045020000}"/>
    <cellStyle name="20% - Énfasis3 2 9 5 2" xfId="3159" xr:uid="{00000000-0005-0000-0000-000046020000}"/>
    <cellStyle name="20% - Énfasis3 2 9 5 2 2" xfId="6416" xr:uid="{31C1B4C8-88DA-4C28-9A39-933AC2F32D1A}"/>
    <cellStyle name="20% - Énfasis3 2 9 5 3" xfId="4349" xr:uid="{4ECE37CC-83CE-4862-9A89-CB73C12A230A}"/>
    <cellStyle name="20% - Énfasis3 2 9 6" xfId="1429" xr:uid="{00000000-0005-0000-0000-000047020000}"/>
    <cellStyle name="20% - Énfasis3 2 9 6 2" xfId="4688" xr:uid="{9CC82353-647B-43D2-90E9-C5033772404E}"/>
    <cellStyle name="20% - Énfasis3 2 9 7" xfId="2308" xr:uid="{00000000-0005-0000-0000-000048020000}"/>
    <cellStyle name="20% - Énfasis3 2 9 7 2" xfId="5565" xr:uid="{85B1D096-BD3A-41E7-ACDE-09FCDC2C16B3}"/>
    <cellStyle name="20% - Énfasis3 2 9 8" xfId="3498" xr:uid="{7B88758D-1184-405E-BDFA-3C27E70609AB}"/>
    <cellStyle name="20% - Énfasis4 2" xfId="9" xr:uid="{00000000-0005-0000-0000-000049020000}"/>
    <cellStyle name="20% - Énfasis4 2 10" xfId="215" xr:uid="{00000000-0005-0000-0000-00004A020000}"/>
    <cellStyle name="20% - Énfasis4 2 10 2" xfId="626" xr:uid="{00000000-0005-0000-0000-00004B020000}"/>
    <cellStyle name="20% - Énfasis4 2 10 2 2" xfId="1832" xr:uid="{00000000-0005-0000-0000-00004C020000}"/>
    <cellStyle name="20% - Énfasis4 2 10 2 2 2" xfId="5091" xr:uid="{47642AF3-44AC-4A1D-B924-3CA84AFAC4C6}"/>
    <cellStyle name="20% - Énfasis4 2 10 2 3" xfId="2711" xr:uid="{00000000-0005-0000-0000-00004D020000}"/>
    <cellStyle name="20% - Énfasis4 2 10 2 3 2" xfId="5968" xr:uid="{1AC559D4-5E9F-438D-846D-2E8AC4247551}"/>
    <cellStyle name="20% - Énfasis4 2 10 2 4" xfId="3901" xr:uid="{FC748563-E8AE-422E-B19B-6BFEB97216C0}"/>
    <cellStyle name="20% - Énfasis4 2 10 3" xfId="821" xr:uid="{00000000-0005-0000-0000-00004E020000}"/>
    <cellStyle name="20% - Énfasis4 2 10 3 2" xfId="2021" xr:uid="{00000000-0005-0000-0000-00004F020000}"/>
    <cellStyle name="20% - Énfasis4 2 10 3 2 2" xfId="5279" xr:uid="{FFC0380B-9B34-4B37-80D3-AEE80AD083F3}"/>
    <cellStyle name="20% - Énfasis4 2 10 3 3" xfId="2899" xr:uid="{00000000-0005-0000-0000-000050020000}"/>
    <cellStyle name="20% - Énfasis4 2 10 3 3 2" xfId="6156" xr:uid="{D2642565-AE16-4ACC-B625-C97F46D4BB81}"/>
    <cellStyle name="20% - Énfasis4 2 10 3 4" xfId="4089" xr:uid="{AE91D0A5-F53F-4768-A8C9-9F0890EDD1C3}"/>
    <cellStyle name="20% - Énfasis4 2 10 4" xfId="1101" xr:uid="{00000000-0005-0000-0000-000051020000}"/>
    <cellStyle name="20% - Énfasis4 2 10 4 2" xfId="3175" xr:uid="{00000000-0005-0000-0000-000052020000}"/>
    <cellStyle name="20% - Énfasis4 2 10 4 2 2" xfId="6432" xr:uid="{0065E2F1-BC21-4D54-9F2D-CDCD0D54B840}"/>
    <cellStyle name="20% - Énfasis4 2 10 4 3" xfId="4365" xr:uid="{9E294472-B412-4F65-B153-309642411BBA}"/>
    <cellStyle name="20% - Énfasis4 2 10 5" xfId="1448" xr:uid="{00000000-0005-0000-0000-000053020000}"/>
    <cellStyle name="20% - Énfasis4 2 10 5 2" xfId="4707" xr:uid="{E94F3E5A-3156-442A-A307-40D024F826AF}"/>
    <cellStyle name="20% - Énfasis4 2 10 6" xfId="2327" xr:uid="{00000000-0005-0000-0000-000054020000}"/>
    <cellStyle name="20% - Énfasis4 2 10 6 2" xfId="5584" xr:uid="{6F282F81-E93F-4D5B-9395-2096FE9CEF9E}"/>
    <cellStyle name="20% - Énfasis4 2 10 7" xfId="3517" xr:uid="{1372E6F9-3310-47EA-9FAE-AD7C4699553D}"/>
    <cellStyle name="20% - Énfasis4 2 11" xfId="430" xr:uid="{00000000-0005-0000-0000-000055020000}"/>
    <cellStyle name="20% - Énfasis4 2 11 2" xfId="1235" xr:uid="{00000000-0005-0000-0000-000056020000}"/>
    <cellStyle name="20% - Énfasis4 2 11 2 2" xfId="3309" xr:uid="{00000000-0005-0000-0000-000057020000}"/>
    <cellStyle name="20% - Énfasis4 2 11 2 2 2" xfId="6566" xr:uid="{31BC964F-B3E5-4DBB-8F85-9CB1EF03A3BD}"/>
    <cellStyle name="20% - Énfasis4 2 11 2 3" xfId="4499" xr:uid="{90832102-9BAE-4B86-8818-ED773FA59D73}"/>
    <cellStyle name="20% - Énfasis4 2 11 3" xfId="1653" xr:uid="{00000000-0005-0000-0000-000058020000}"/>
    <cellStyle name="20% - Énfasis4 2 11 3 2" xfId="4912" xr:uid="{47631DC9-907C-4F88-AB5B-915D8AF9F067}"/>
    <cellStyle name="20% - Énfasis4 2 11 4" xfId="2532" xr:uid="{00000000-0005-0000-0000-000059020000}"/>
    <cellStyle name="20% - Énfasis4 2 11 4 2" xfId="5789" xr:uid="{CC3C86E8-82FD-405E-A278-5D65B957E227}"/>
    <cellStyle name="20% - Énfasis4 2 11 5" xfId="3722" xr:uid="{9D037CF4-B1D5-4FC3-A0BB-BD8B60DC18CA}"/>
    <cellStyle name="20% - Énfasis4 2 12" xfId="456" xr:uid="{00000000-0005-0000-0000-00005A020000}"/>
    <cellStyle name="20% - Énfasis4 2 12 2" xfId="1253" xr:uid="{00000000-0005-0000-0000-00005B020000}"/>
    <cellStyle name="20% - Énfasis4 2 12 2 2" xfId="3324" xr:uid="{00000000-0005-0000-0000-00005C020000}"/>
    <cellStyle name="20% - Énfasis4 2 12 2 2 2" xfId="6581" xr:uid="{61F1B18A-69C4-4311-9A61-AE91A6942B67}"/>
    <cellStyle name="20% - Énfasis4 2 12 2 3" xfId="4514" xr:uid="{3543AFA3-2EEB-433C-B66F-D6035918B074}"/>
    <cellStyle name="20% - Énfasis4 2 12 3" xfId="1668" xr:uid="{00000000-0005-0000-0000-00005D020000}"/>
    <cellStyle name="20% - Énfasis4 2 12 3 2" xfId="4927" xr:uid="{484D9A17-AC67-4839-891D-47BA56DB07A1}"/>
    <cellStyle name="20% - Énfasis4 2 12 4" xfId="2547" xr:uid="{00000000-0005-0000-0000-00005E020000}"/>
    <cellStyle name="20% - Énfasis4 2 12 4 2" xfId="5804" xr:uid="{0E04F413-A686-4FEF-99E7-5A3C66DD6E00}"/>
    <cellStyle name="20% - Énfasis4 2 12 5" xfId="3737" xr:uid="{522F33ED-AF97-405B-BD62-505CE67BD7A5}"/>
    <cellStyle name="20% - Énfasis4 2 13" xfId="471" xr:uid="{00000000-0005-0000-0000-00005F020000}"/>
    <cellStyle name="20% - Énfasis4 2 13 2" xfId="1268" xr:uid="{00000000-0005-0000-0000-000060020000}"/>
    <cellStyle name="20% - Énfasis4 2 13 2 2" xfId="3339" xr:uid="{00000000-0005-0000-0000-000061020000}"/>
    <cellStyle name="20% - Énfasis4 2 13 2 2 2" xfId="6596" xr:uid="{09B035B6-FB10-4E76-BA41-34F6AF258C53}"/>
    <cellStyle name="20% - Énfasis4 2 13 2 3" xfId="4529" xr:uid="{BC9855D8-6B21-4F7F-AD59-B195F1F5F88E}"/>
    <cellStyle name="20% - Énfasis4 2 13 3" xfId="1683" xr:uid="{00000000-0005-0000-0000-000062020000}"/>
    <cellStyle name="20% - Énfasis4 2 13 3 2" xfId="4942" xr:uid="{F272EFAA-71BB-407D-BE10-A18B43331F67}"/>
    <cellStyle name="20% - Énfasis4 2 13 4" xfId="2562" xr:uid="{00000000-0005-0000-0000-000063020000}"/>
    <cellStyle name="20% - Énfasis4 2 13 4 2" xfId="5819" xr:uid="{39476CDC-8BE0-4ED3-A0B2-11D9D5451C06}"/>
    <cellStyle name="20% - Énfasis4 2 13 5" xfId="3752" xr:uid="{C26BF7C6-D454-4A7E-BB1D-42BBD468C155}"/>
    <cellStyle name="20% - Énfasis4 2 14" xfId="490" xr:uid="{00000000-0005-0000-0000-000064020000}"/>
    <cellStyle name="20% - Énfasis4 2 14 2" xfId="1698" xr:uid="{00000000-0005-0000-0000-000065020000}"/>
    <cellStyle name="20% - Énfasis4 2 14 2 2" xfId="4957" xr:uid="{BCCF829D-27D4-49C1-951A-755FC2F777D7}"/>
    <cellStyle name="20% - Énfasis4 2 14 3" xfId="2577" xr:uid="{00000000-0005-0000-0000-000066020000}"/>
    <cellStyle name="20% - Énfasis4 2 14 3 2" xfId="5834" xr:uid="{42300586-0ED2-421B-A93E-90C4D537A7B5}"/>
    <cellStyle name="20% - Énfasis4 2 14 4" xfId="3767" xr:uid="{AACF5242-8E8C-40B4-AF9C-880CD382D4EF}"/>
    <cellStyle name="20% - Énfasis4 2 15" xfId="647" xr:uid="{00000000-0005-0000-0000-000067020000}"/>
    <cellStyle name="20% - Énfasis4 2 15 2" xfId="1850" xr:uid="{00000000-0005-0000-0000-000068020000}"/>
    <cellStyle name="20% - Énfasis4 2 15 2 2" xfId="5109" xr:uid="{4EF2A513-11A7-4BD0-8B59-97661EB67DD6}"/>
    <cellStyle name="20% - Énfasis4 2 15 3" xfId="2729" xr:uid="{00000000-0005-0000-0000-000069020000}"/>
    <cellStyle name="20% - Énfasis4 2 15 3 2" xfId="5986" xr:uid="{A17C65AF-0486-4B7D-835D-6ECA6EA4C2C5}"/>
    <cellStyle name="20% - Énfasis4 2 15 4" xfId="3919" xr:uid="{DF4DC10D-AE84-4101-80EC-C6E99FFCC419}"/>
    <cellStyle name="20% - Énfasis4 2 16" xfId="663" xr:uid="{00000000-0005-0000-0000-00006A020000}"/>
    <cellStyle name="20% - Énfasis4 2 16 2" xfId="1866" xr:uid="{00000000-0005-0000-0000-00006B020000}"/>
    <cellStyle name="20% - Énfasis4 2 16 2 2" xfId="5124" xr:uid="{BD69BE0B-65BE-4635-A1C0-E12F8A172FCC}"/>
    <cellStyle name="20% - Énfasis4 2 16 3" xfId="2744" xr:uid="{00000000-0005-0000-0000-00006C020000}"/>
    <cellStyle name="20% - Énfasis4 2 16 3 2" xfId="6001" xr:uid="{812B0627-4478-4487-AF91-F492DB23451D}"/>
    <cellStyle name="20% - Énfasis4 2 16 4" xfId="3934" xr:uid="{B258012A-CD6A-4F68-967D-F815FE9DC6E3}"/>
    <cellStyle name="20% - Énfasis4 2 17" xfId="687" xr:uid="{00000000-0005-0000-0000-00006D020000}"/>
    <cellStyle name="20% - Énfasis4 2 17 2" xfId="1887" xr:uid="{00000000-0005-0000-0000-00006E020000}"/>
    <cellStyle name="20% - Énfasis4 2 17 2 2" xfId="5145" xr:uid="{040CDCCD-143A-42EA-95BE-5211ECF4294A}"/>
    <cellStyle name="20% - Énfasis4 2 17 3" xfId="2765" xr:uid="{00000000-0005-0000-0000-00006F020000}"/>
    <cellStyle name="20% - Énfasis4 2 17 3 2" xfId="6022" xr:uid="{89D66DCE-D919-42FD-AB46-489FDC88388C}"/>
    <cellStyle name="20% - Énfasis4 2 17 4" xfId="3955" xr:uid="{393F4B70-8E0F-43AE-B371-D5F3EB58AE29}"/>
    <cellStyle name="20% - Énfasis4 2 18" xfId="967" xr:uid="{00000000-0005-0000-0000-000070020000}"/>
    <cellStyle name="20% - Énfasis4 2 18 2" xfId="3041" xr:uid="{00000000-0005-0000-0000-000071020000}"/>
    <cellStyle name="20% - Énfasis4 2 18 2 2" xfId="6298" xr:uid="{1BBE0A0B-0D35-4AE6-B074-92CA0B74EE08}"/>
    <cellStyle name="20% - Énfasis4 2 18 3" xfId="4231" xr:uid="{4A342E22-B61F-416D-B11B-678BDAF2EA41}"/>
    <cellStyle name="20% - Énfasis4 2 19" xfId="1286" xr:uid="{00000000-0005-0000-0000-000072020000}"/>
    <cellStyle name="20% - Énfasis4 2 19 2" xfId="4546" xr:uid="{F10A907E-863C-46E0-B06A-25E58314E9DA}"/>
    <cellStyle name="20% - Énfasis4 2 2" xfId="64" xr:uid="{00000000-0005-0000-0000-000073020000}"/>
    <cellStyle name="20% - Énfasis4 2 2 2" xfId="258" xr:uid="{00000000-0005-0000-0000-000074020000}"/>
    <cellStyle name="20% - Énfasis4 2 2 2 2" xfId="836" xr:uid="{00000000-0005-0000-0000-000075020000}"/>
    <cellStyle name="20% - Énfasis4 2 2 2 2 2" xfId="2036" xr:uid="{00000000-0005-0000-0000-000076020000}"/>
    <cellStyle name="20% - Énfasis4 2 2 2 2 2 2" xfId="5294" xr:uid="{A6F8F708-962E-44A1-B44F-00693CFC0039}"/>
    <cellStyle name="20% - Énfasis4 2 2 2 2 3" xfId="2914" xr:uid="{00000000-0005-0000-0000-000077020000}"/>
    <cellStyle name="20% - Énfasis4 2 2 2 2 3 2" xfId="6171" xr:uid="{65D7D66A-61C7-47F0-B68E-42E5B6726E8F}"/>
    <cellStyle name="20% - Énfasis4 2 2 2 2 4" xfId="4104" xr:uid="{4ACDA169-9E77-48A3-86E7-C221BF58A87E}"/>
    <cellStyle name="20% - Énfasis4 2 2 2 3" xfId="1116" xr:uid="{00000000-0005-0000-0000-000078020000}"/>
    <cellStyle name="20% - Énfasis4 2 2 2 3 2" xfId="3190" xr:uid="{00000000-0005-0000-0000-000079020000}"/>
    <cellStyle name="20% - Énfasis4 2 2 2 3 2 2" xfId="6447" xr:uid="{4843570B-F2C7-4406-AB95-E7030E705EC3}"/>
    <cellStyle name="20% - Énfasis4 2 2 2 3 3" xfId="4380" xr:uid="{6DFA269B-73FA-4A72-BC4F-F230B69AB15C}"/>
    <cellStyle name="20% - Énfasis4 2 2 2 4" xfId="1488" xr:uid="{00000000-0005-0000-0000-00007A020000}"/>
    <cellStyle name="20% - Énfasis4 2 2 2 4 2" xfId="4747" xr:uid="{9CE7BB3D-F233-4DD0-9580-A3EA3C1E62DE}"/>
    <cellStyle name="20% - Énfasis4 2 2 2 5" xfId="2367" xr:uid="{00000000-0005-0000-0000-00007B020000}"/>
    <cellStyle name="20% - Énfasis4 2 2 2 5 2" xfId="5624" xr:uid="{F9C9D070-B460-4DDB-8085-24AAB6998A77}"/>
    <cellStyle name="20% - Énfasis4 2 2 2 6" xfId="3557" xr:uid="{92EC1CB0-DE1C-4AE9-8DC7-5C2CA7587CD0}"/>
    <cellStyle name="20% - Énfasis4 2 2 3" xfId="506" xr:uid="{00000000-0005-0000-0000-00007C020000}"/>
    <cellStyle name="20% - Énfasis4 2 2 3 2" xfId="1712" xr:uid="{00000000-0005-0000-0000-00007D020000}"/>
    <cellStyle name="20% - Énfasis4 2 2 3 2 2" xfId="4971" xr:uid="{CAC2A0F8-7290-4FDC-934A-DD36B5F1A558}"/>
    <cellStyle name="20% - Énfasis4 2 2 3 3" xfId="2591" xr:uid="{00000000-0005-0000-0000-00007E020000}"/>
    <cellStyle name="20% - Énfasis4 2 2 3 3 2" xfId="5848" xr:uid="{DF25B567-7FC2-414A-A0D7-08F3E90DDEEC}"/>
    <cellStyle name="20% - Énfasis4 2 2 3 4" xfId="3781" xr:uid="{E76BAAE6-6C26-4C46-A0E3-BEC5C3B394DD}"/>
    <cellStyle name="20% - Énfasis4 2 2 4" xfId="701" xr:uid="{00000000-0005-0000-0000-00007F020000}"/>
    <cellStyle name="20% - Énfasis4 2 2 4 2" xfId="1901" xr:uid="{00000000-0005-0000-0000-000080020000}"/>
    <cellStyle name="20% - Énfasis4 2 2 4 2 2" xfId="5159" xr:uid="{9E8E1EF9-AFD8-421F-98D8-79C31A466081}"/>
    <cellStyle name="20% - Énfasis4 2 2 4 3" xfId="2779" xr:uid="{00000000-0005-0000-0000-000081020000}"/>
    <cellStyle name="20% - Énfasis4 2 2 4 3 2" xfId="6036" xr:uid="{B132DA81-15B5-4940-A805-24A2BAD4F557}"/>
    <cellStyle name="20% - Énfasis4 2 2 4 4" xfId="3969" xr:uid="{BE62CCC7-895C-48F7-8050-B3E75E4958E3}"/>
    <cellStyle name="20% - Énfasis4 2 2 5" xfId="981" xr:uid="{00000000-0005-0000-0000-000082020000}"/>
    <cellStyle name="20% - Énfasis4 2 2 5 2" xfId="3055" xr:uid="{00000000-0005-0000-0000-000083020000}"/>
    <cellStyle name="20% - Énfasis4 2 2 5 2 2" xfId="6312" xr:uid="{CC6D6081-56F9-41BA-A66E-AFD8818835DF}"/>
    <cellStyle name="20% - Énfasis4 2 2 5 3" xfId="4245" xr:uid="{8E062C17-C331-401F-973D-BB6E7E897125}"/>
    <cellStyle name="20% - Énfasis4 2 2 6" xfId="1303" xr:uid="{00000000-0005-0000-0000-000084020000}"/>
    <cellStyle name="20% - Énfasis4 2 2 6 2" xfId="4562" xr:uid="{4F19F514-B9A7-42AD-A5CC-DBCC226C2257}"/>
    <cellStyle name="20% - Énfasis4 2 2 7" xfId="2182" xr:uid="{00000000-0005-0000-0000-000085020000}"/>
    <cellStyle name="20% - Énfasis4 2 2 7 2" xfId="5439" xr:uid="{9FAFC445-A18E-4B06-ABD6-5A23A4536BB0}"/>
    <cellStyle name="20% - Énfasis4 2 2 8" xfId="3372" xr:uid="{32C97E72-0C6C-419C-BFA8-90DAB007EF0F}"/>
    <cellStyle name="20% - Énfasis4 2 20" xfId="2166" xr:uid="{00000000-0005-0000-0000-000086020000}"/>
    <cellStyle name="20% - Énfasis4 2 20 2" xfId="5423" xr:uid="{A1873591-73CF-40E8-BB5B-0071A77628B4}"/>
    <cellStyle name="20% - Énfasis4 2 21" xfId="3356" xr:uid="{F15CEDD6-DA23-474C-81EC-41E60FDF2DAD}"/>
    <cellStyle name="20% - Énfasis4 2 22" xfId="6611" xr:uid="{2BD52F62-C8CC-44DF-BB6F-D3690DA8FB83}"/>
    <cellStyle name="20% - Énfasis4 2 3" xfId="84" xr:uid="{00000000-0005-0000-0000-000087020000}"/>
    <cellStyle name="20% - Énfasis4 2 3 2" xfId="276" xr:uid="{00000000-0005-0000-0000-000088020000}"/>
    <cellStyle name="20% - Énfasis4 2 3 2 2" xfId="850" xr:uid="{00000000-0005-0000-0000-000089020000}"/>
    <cellStyle name="20% - Énfasis4 2 3 2 2 2" xfId="2050" xr:uid="{00000000-0005-0000-0000-00008A020000}"/>
    <cellStyle name="20% - Énfasis4 2 3 2 2 2 2" xfId="5308" xr:uid="{879C4FC3-6D26-48CE-A69D-062D06F74E1F}"/>
    <cellStyle name="20% - Énfasis4 2 3 2 2 3" xfId="2928" xr:uid="{00000000-0005-0000-0000-00008B020000}"/>
    <cellStyle name="20% - Énfasis4 2 3 2 2 3 2" xfId="6185" xr:uid="{FE8FB776-C062-41F9-98AF-1A9CADE36DB4}"/>
    <cellStyle name="20% - Énfasis4 2 3 2 2 4" xfId="4118" xr:uid="{DA098A58-34A5-4D49-91CC-6FE35BF66490}"/>
    <cellStyle name="20% - Énfasis4 2 3 2 3" xfId="1130" xr:uid="{00000000-0005-0000-0000-00008C020000}"/>
    <cellStyle name="20% - Énfasis4 2 3 2 3 2" xfId="3204" xr:uid="{00000000-0005-0000-0000-00008D020000}"/>
    <cellStyle name="20% - Énfasis4 2 3 2 3 2 2" xfId="6461" xr:uid="{5E7A6372-D386-44F3-9BDA-F69A82ED40EB}"/>
    <cellStyle name="20% - Énfasis4 2 3 2 3 3" xfId="4394" xr:uid="{02DF1D13-8C2A-44BE-A071-0F3F2EE3911E}"/>
    <cellStyle name="20% - Énfasis4 2 3 2 4" xfId="1505" xr:uid="{00000000-0005-0000-0000-00008E020000}"/>
    <cellStyle name="20% - Énfasis4 2 3 2 4 2" xfId="4764" xr:uid="{14A14DFB-E3F3-4E6E-9572-CDEEA7DBED30}"/>
    <cellStyle name="20% - Énfasis4 2 3 2 5" xfId="2384" xr:uid="{00000000-0005-0000-0000-00008F020000}"/>
    <cellStyle name="20% - Énfasis4 2 3 2 5 2" xfId="5641" xr:uid="{931F7823-EAEB-4F00-BBA2-82C39927C9E9}"/>
    <cellStyle name="20% - Énfasis4 2 3 2 6" xfId="3574" xr:uid="{BC4EB9C5-15A1-433C-B75E-73C539596A59}"/>
    <cellStyle name="20% - Énfasis4 2 3 3" xfId="521" xr:uid="{00000000-0005-0000-0000-000090020000}"/>
    <cellStyle name="20% - Énfasis4 2 3 3 2" xfId="1727" xr:uid="{00000000-0005-0000-0000-000091020000}"/>
    <cellStyle name="20% - Énfasis4 2 3 3 2 2" xfId="4986" xr:uid="{946CCA20-DC64-4A18-9D67-D4EFEE54E452}"/>
    <cellStyle name="20% - Énfasis4 2 3 3 3" xfId="2606" xr:uid="{00000000-0005-0000-0000-000092020000}"/>
    <cellStyle name="20% - Énfasis4 2 3 3 3 2" xfId="5863" xr:uid="{9A2F1CC8-7FEB-4233-BA3E-0B4C772DCF77}"/>
    <cellStyle name="20% - Énfasis4 2 3 3 4" xfId="3796" xr:uid="{AA55BA3E-A997-4E0B-AE55-DD0F65D0EBDE}"/>
    <cellStyle name="20% - Énfasis4 2 3 4" xfId="716" xr:uid="{00000000-0005-0000-0000-000093020000}"/>
    <cellStyle name="20% - Énfasis4 2 3 4 2" xfId="1916" xr:uid="{00000000-0005-0000-0000-000094020000}"/>
    <cellStyle name="20% - Énfasis4 2 3 4 2 2" xfId="5174" xr:uid="{17DF0DAF-D2B1-421E-B09E-29227EAEB9F9}"/>
    <cellStyle name="20% - Énfasis4 2 3 4 3" xfId="2794" xr:uid="{00000000-0005-0000-0000-000095020000}"/>
    <cellStyle name="20% - Énfasis4 2 3 4 3 2" xfId="6051" xr:uid="{2CF1C4F9-7A29-41B7-A496-43F6BF587CB1}"/>
    <cellStyle name="20% - Énfasis4 2 3 4 4" xfId="3984" xr:uid="{AC15A2D5-AC6D-48C1-8355-CD9D3B81E77D}"/>
    <cellStyle name="20% - Énfasis4 2 3 5" xfId="996" xr:uid="{00000000-0005-0000-0000-000096020000}"/>
    <cellStyle name="20% - Énfasis4 2 3 5 2" xfId="3070" xr:uid="{00000000-0005-0000-0000-000097020000}"/>
    <cellStyle name="20% - Énfasis4 2 3 5 2 2" xfId="6327" xr:uid="{5C17BE0C-377D-4B29-B5C1-25D6FB984296}"/>
    <cellStyle name="20% - Énfasis4 2 3 5 3" xfId="4260" xr:uid="{55D09D21-3AE1-44A3-9B32-615CB1C8E8AB}"/>
    <cellStyle name="20% - Énfasis4 2 3 6" xfId="1321" xr:uid="{00000000-0005-0000-0000-000098020000}"/>
    <cellStyle name="20% - Énfasis4 2 3 6 2" xfId="4580" xr:uid="{B9D46283-4C69-4249-A4BC-070559AFD06D}"/>
    <cellStyle name="20% - Énfasis4 2 3 7" xfId="2200" xr:uid="{00000000-0005-0000-0000-000099020000}"/>
    <cellStyle name="20% - Énfasis4 2 3 7 2" xfId="5457" xr:uid="{55CE0731-0E43-48E2-965D-BAC92107F98F}"/>
    <cellStyle name="20% - Énfasis4 2 3 8" xfId="3390" xr:uid="{6FA79CE2-7633-450D-B78C-5F5AC9CFA625}"/>
    <cellStyle name="20% - Énfasis4 2 4" xfId="103" xr:uid="{00000000-0005-0000-0000-00009A020000}"/>
    <cellStyle name="20% - Énfasis4 2 4 2" xfId="295" xr:uid="{00000000-0005-0000-0000-00009B020000}"/>
    <cellStyle name="20% - Énfasis4 2 4 2 2" xfId="865" xr:uid="{00000000-0005-0000-0000-00009C020000}"/>
    <cellStyle name="20% - Énfasis4 2 4 2 2 2" xfId="2065" xr:uid="{00000000-0005-0000-0000-00009D020000}"/>
    <cellStyle name="20% - Énfasis4 2 4 2 2 2 2" xfId="5323" xr:uid="{F8CFE05F-D4CF-4961-B55F-D6A2DB8D3EAF}"/>
    <cellStyle name="20% - Énfasis4 2 4 2 2 3" xfId="2943" xr:uid="{00000000-0005-0000-0000-00009E020000}"/>
    <cellStyle name="20% - Énfasis4 2 4 2 2 3 2" xfId="6200" xr:uid="{F817BAEE-73DE-4D8D-9E04-CD354E30A8F3}"/>
    <cellStyle name="20% - Énfasis4 2 4 2 2 4" xfId="4133" xr:uid="{966643A5-D125-4B96-AD2A-E4477A034F13}"/>
    <cellStyle name="20% - Énfasis4 2 4 2 3" xfId="1145" xr:uid="{00000000-0005-0000-0000-00009F020000}"/>
    <cellStyle name="20% - Énfasis4 2 4 2 3 2" xfId="3219" xr:uid="{00000000-0005-0000-0000-0000A0020000}"/>
    <cellStyle name="20% - Énfasis4 2 4 2 3 2 2" xfId="6476" xr:uid="{69588356-DF73-4C94-9818-4903D262A3F3}"/>
    <cellStyle name="20% - Énfasis4 2 4 2 3 3" xfId="4409" xr:uid="{DD13DFBB-0455-499B-9438-DB2A5A83BB7B}"/>
    <cellStyle name="20% - Énfasis4 2 4 2 4" xfId="1523" xr:uid="{00000000-0005-0000-0000-0000A1020000}"/>
    <cellStyle name="20% - Énfasis4 2 4 2 4 2" xfId="4782" xr:uid="{41F5C04B-2085-475B-890B-4CE7007FC511}"/>
    <cellStyle name="20% - Énfasis4 2 4 2 5" xfId="2402" xr:uid="{00000000-0005-0000-0000-0000A2020000}"/>
    <cellStyle name="20% - Énfasis4 2 4 2 5 2" xfId="5659" xr:uid="{95D8BF08-CBBF-41CB-B0D5-1D3D72EEDB09}"/>
    <cellStyle name="20% - Énfasis4 2 4 2 6" xfId="3592" xr:uid="{7E80176F-5261-43F0-9270-9BC7AF71D988}"/>
    <cellStyle name="20% - Énfasis4 2 4 3" xfId="536" xr:uid="{00000000-0005-0000-0000-0000A3020000}"/>
    <cellStyle name="20% - Énfasis4 2 4 3 2" xfId="1742" xr:uid="{00000000-0005-0000-0000-0000A4020000}"/>
    <cellStyle name="20% - Énfasis4 2 4 3 2 2" xfId="5001" xr:uid="{B90AE222-E78B-4BBC-AB24-4942B7BD65F9}"/>
    <cellStyle name="20% - Énfasis4 2 4 3 3" xfId="2621" xr:uid="{00000000-0005-0000-0000-0000A5020000}"/>
    <cellStyle name="20% - Énfasis4 2 4 3 3 2" xfId="5878" xr:uid="{CA211929-2EEA-4D32-BCCF-EAA7C08D3A13}"/>
    <cellStyle name="20% - Énfasis4 2 4 3 4" xfId="3811" xr:uid="{E55CAD54-2C0B-4742-8F23-431F6556106D}"/>
    <cellStyle name="20% - Énfasis4 2 4 4" xfId="731" xr:uid="{00000000-0005-0000-0000-0000A6020000}"/>
    <cellStyle name="20% - Énfasis4 2 4 4 2" xfId="1931" xr:uid="{00000000-0005-0000-0000-0000A7020000}"/>
    <cellStyle name="20% - Énfasis4 2 4 4 2 2" xfId="5189" xr:uid="{B93C6408-3F85-40D2-9B8A-03591482FA50}"/>
    <cellStyle name="20% - Énfasis4 2 4 4 3" xfId="2809" xr:uid="{00000000-0005-0000-0000-0000A8020000}"/>
    <cellStyle name="20% - Énfasis4 2 4 4 3 2" xfId="6066" xr:uid="{964CBDD3-8588-493B-B194-74D05080099C}"/>
    <cellStyle name="20% - Énfasis4 2 4 4 4" xfId="3999" xr:uid="{C6D4A217-DC8D-471C-8BBE-1585F9999176}"/>
    <cellStyle name="20% - Énfasis4 2 4 5" xfId="1011" xr:uid="{00000000-0005-0000-0000-0000A9020000}"/>
    <cellStyle name="20% - Énfasis4 2 4 5 2" xfId="3085" xr:uid="{00000000-0005-0000-0000-0000AA020000}"/>
    <cellStyle name="20% - Énfasis4 2 4 5 2 2" xfId="6342" xr:uid="{B5390D42-F138-45C6-90FB-4A0E89657520}"/>
    <cellStyle name="20% - Énfasis4 2 4 5 3" xfId="4275" xr:uid="{E9CC2002-822B-4942-AF36-456F929FF363}"/>
    <cellStyle name="20% - Énfasis4 2 4 6" xfId="1339" xr:uid="{00000000-0005-0000-0000-0000AB020000}"/>
    <cellStyle name="20% - Énfasis4 2 4 6 2" xfId="4598" xr:uid="{1564A25E-6C1E-4DEB-8595-4904B17CE4C8}"/>
    <cellStyle name="20% - Énfasis4 2 4 7" xfId="2218" xr:uid="{00000000-0005-0000-0000-0000AC020000}"/>
    <cellStyle name="20% - Énfasis4 2 4 7 2" xfId="5475" xr:uid="{9D67ACBB-2C2B-4879-84CD-8CC706C03237}"/>
    <cellStyle name="20% - Énfasis4 2 4 8" xfId="3408" xr:uid="{A6430504-964A-430C-90F8-8F353B28458E}"/>
    <cellStyle name="20% - Énfasis4 2 5" xfId="122" xr:uid="{00000000-0005-0000-0000-0000AD020000}"/>
    <cellStyle name="20% - Énfasis4 2 5 2" xfId="314" xr:uid="{00000000-0005-0000-0000-0000AE020000}"/>
    <cellStyle name="20% - Énfasis4 2 5 2 2" xfId="880" xr:uid="{00000000-0005-0000-0000-0000AF020000}"/>
    <cellStyle name="20% - Énfasis4 2 5 2 2 2" xfId="2080" xr:uid="{00000000-0005-0000-0000-0000B0020000}"/>
    <cellStyle name="20% - Énfasis4 2 5 2 2 2 2" xfId="5338" xr:uid="{8888D0FD-3C8E-4BAA-A75E-C0F4FD99FB0C}"/>
    <cellStyle name="20% - Énfasis4 2 5 2 2 3" xfId="2958" xr:uid="{00000000-0005-0000-0000-0000B1020000}"/>
    <cellStyle name="20% - Énfasis4 2 5 2 2 3 2" xfId="6215" xr:uid="{5451BDDF-7C96-47F1-B6E6-0CAB10BAA486}"/>
    <cellStyle name="20% - Énfasis4 2 5 2 2 4" xfId="4148" xr:uid="{C08568A9-7342-4725-B10B-163925F47C5A}"/>
    <cellStyle name="20% - Énfasis4 2 5 2 3" xfId="1160" xr:uid="{00000000-0005-0000-0000-0000B2020000}"/>
    <cellStyle name="20% - Énfasis4 2 5 2 3 2" xfId="3234" xr:uid="{00000000-0005-0000-0000-0000B3020000}"/>
    <cellStyle name="20% - Énfasis4 2 5 2 3 2 2" xfId="6491" xr:uid="{38AEAE5A-793D-47C1-B993-DF5B381D74EF}"/>
    <cellStyle name="20% - Énfasis4 2 5 2 3 3" xfId="4424" xr:uid="{D957D279-C917-45BC-83EA-52AAF668B7D2}"/>
    <cellStyle name="20% - Énfasis4 2 5 2 4" xfId="1541" xr:uid="{00000000-0005-0000-0000-0000B4020000}"/>
    <cellStyle name="20% - Énfasis4 2 5 2 4 2" xfId="4800" xr:uid="{A39E6E47-0B8B-4532-B7FD-B7529C460050}"/>
    <cellStyle name="20% - Énfasis4 2 5 2 5" xfId="2420" xr:uid="{00000000-0005-0000-0000-0000B5020000}"/>
    <cellStyle name="20% - Énfasis4 2 5 2 5 2" xfId="5677" xr:uid="{8C8BBE80-FCC8-4219-A219-57520E634C81}"/>
    <cellStyle name="20% - Énfasis4 2 5 2 6" xfId="3610" xr:uid="{D9045A1B-011E-49B2-93E4-1DDC3ABEF3F5}"/>
    <cellStyle name="20% - Énfasis4 2 5 3" xfId="551" xr:uid="{00000000-0005-0000-0000-0000B6020000}"/>
    <cellStyle name="20% - Énfasis4 2 5 3 2" xfId="1757" xr:uid="{00000000-0005-0000-0000-0000B7020000}"/>
    <cellStyle name="20% - Énfasis4 2 5 3 2 2" xfId="5016" xr:uid="{0BEF7071-AFFC-4DBE-800C-A1414726375C}"/>
    <cellStyle name="20% - Énfasis4 2 5 3 3" xfId="2636" xr:uid="{00000000-0005-0000-0000-0000B8020000}"/>
    <cellStyle name="20% - Énfasis4 2 5 3 3 2" xfId="5893" xr:uid="{1B73EA31-5872-4A1E-A084-BC4F7CA3841E}"/>
    <cellStyle name="20% - Énfasis4 2 5 3 4" xfId="3826" xr:uid="{F7105794-0D93-47C1-B5E7-817B1426110C}"/>
    <cellStyle name="20% - Énfasis4 2 5 4" xfId="746" xr:uid="{00000000-0005-0000-0000-0000B9020000}"/>
    <cellStyle name="20% - Énfasis4 2 5 4 2" xfId="1946" xr:uid="{00000000-0005-0000-0000-0000BA020000}"/>
    <cellStyle name="20% - Énfasis4 2 5 4 2 2" xfId="5204" xr:uid="{4A0957AA-BB05-4B24-9AF4-0FC0DC57FF77}"/>
    <cellStyle name="20% - Énfasis4 2 5 4 3" xfId="2824" xr:uid="{00000000-0005-0000-0000-0000BB020000}"/>
    <cellStyle name="20% - Énfasis4 2 5 4 3 2" xfId="6081" xr:uid="{113FEB98-9BBB-4C89-839A-84FD4C7BD26A}"/>
    <cellStyle name="20% - Énfasis4 2 5 4 4" xfId="4014" xr:uid="{9F507AC7-DE4F-440C-8F0F-87C6E1761B8F}"/>
    <cellStyle name="20% - Énfasis4 2 5 5" xfId="1026" xr:uid="{00000000-0005-0000-0000-0000BC020000}"/>
    <cellStyle name="20% - Énfasis4 2 5 5 2" xfId="3100" xr:uid="{00000000-0005-0000-0000-0000BD020000}"/>
    <cellStyle name="20% - Énfasis4 2 5 5 2 2" xfId="6357" xr:uid="{74883728-A6CD-4888-A0E1-ED143EA863DE}"/>
    <cellStyle name="20% - Énfasis4 2 5 5 3" xfId="4290" xr:uid="{33D3172E-13FB-4D73-A55B-5EB9F8162E4D}"/>
    <cellStyle name="20% - Énfasis4 2 5 6" xfId="1357" xr:uid="{00000000-0005-0000-0000-0000BE020000}"/>
    <cellStyle name="20% - Énfasis4 2 5 6 2" xfId="4616" xr:uid="{27F5E1AD-05BD-4EE1-9F93-30FF7F36AD28}"/>
    <cellStyle name="20% - Énfasis4 2 5 7" xfId="2236" xr:uid="{00000000-0005-0000-0000-0000BF020000}"/>
    <cellStyle name="20% - Énfasis4 2 5 7 2" xfId="5493" xr:uid="{88436822-063A-4631-84DA-93E26E51D7C1}"/>
    <cellStyle name="20% - Énfasis4 2 5 8" xfId="3426" xr:uid="{28B71FF6-FC9A-40B5-A5F9-9BA2270C2C0C}"/>
    <cellStyle name="20% - Énfasis4 2 6" xfId="140" xr:uid="{00000000-0005-0000-0000-0000C0020000}"/>
    <cellStyle name="20% - Énfasis4 2 6 2" xfId="332" xr:uid="{00000000-0005-0000-0000-0000C1020000}"/>
    <cellStyle name="20% - Énfasis4 2 6 2 2" xfId="895" xr:uid="{00000000-0005-0000-0000-0000C2020000}"/>
    <cellStyle name="20% - Énfasis4 2 6 2 2 2" xfId="2095" xr:uid="{00000000-0005-0000-0000-0000C3020000}"/>
    <cellStyle name="20% - Énfasis4 2 6 2 2 2 2" xfId="5353" xr:uid="{8A65A254-127F-4006-870B-7F2CE83102A6}"/>
    <cellStyle name="20% - Énfasis4 2 6 2 2 3" xfId="2973" xr:uid="{00000000-0005-0000-0000-0000C4020000}"/>
    <cellStyle name="20% - Énfasis4 2 6 2 2 3 2" xfId="6230" xr:uid="{8D0A4802-CBC4-4850-A8C5-B3B07EFA794D}"/>
    <cellStyle name="20% - Énfasis4 2 6 2 2 4" xfId="4163" xr:uid="{2943B357-F1D9-4177-9714-1E21B1392D86}"/>
    <cellStyle name="20% - Énfasis4 2 6 2 3" xfId="1175" xr:uid="{00000000-0005-0000-0000-0000C5020000}"/>
    <cellStyle name="20% - Énfasis4 2 6 2 3 2" xfId="3249" xr:uid="{00000000-0005-0000-0000-0000C6020000}"/>
    <cellStyle name="20% - Énfasis4 2 6 2 3 2 2" xfId="6506" xr:uid="{AA6CC985-65F4-4371-8563-164FD0564F61}"/>
    <cellStyle name="20% - Énfasis4 2 6 2 3 3" xfId="4439" xr:uid="{DED5451D-2470-43E0-A259-D5FDA9FF21CB}"/>
    <cellStyle name="20% - Énfasis4 2 6 2 4" xfId="1559" xr:uid="{00000000-0005-0000-0000-0000C7020000}"/>
    <cellStyle name="20% - Énfasis4 2 6 2 4 2" xfId="4818" xr:uid="{FB272289-69BE-429B-B8B4-2DC5AB3EF86F}"/>
    <cellStyle name="20% - Énfasis4 2 6 2 5" xfId="2438" xr:uid="{00000000-0005-0000-0000-0000C8020000}"/>
    <cellStyle name="20% - Énfasis4 2 6 2 5 2" xfId="5695" xr:uid="{D93B598B-3F38-4154-9611-7A10D533C298}"/>
    <cellStyle name="20% - Énfasis4 2 6 2 6" xfId="3628" xr:uid="{66556E5B-D105-4832-BF62-36018143E673}"/>
    <cellStyle name="20% - Énfasis4 2 6 3" xfId="566" xr:uid="{00000000-0005-0000-0000-0000C9020000}"/>
    <cellStyle name="20% - Énfasis4 2 6 3 2" xfId="1772" xr:uid="{00000000-0005-0000-0000-0000CA020000}"/>
    <cellStyle name="20% - Énfasis4 2 6 3 2 2" xfId="5031" xr:uid="{59BD3D02-F290-4FB0-959A-0642183F7DDC}"/>
    <cellStyle name="20% - Énfasis4 2 6 3 3" xfId="2651" xr:uid="{00000000-0005-0000-0000-0000CB020000}"/>
    <cellStyle name="20% - Énfasis4 2 6 3 3 2" xfId="5908" xr:uid="{5371DC44-8844-40D5-9D5E-E446957D67B5}"/>
    <cellStyle name="20% - Énfasis4 2 6 3 4" xfId="3841" xr:uid="{6A2AB34F-8983-4C6F-BC0B-C43B7D177106}"/>
    <cellStyle name="20% - Énfasis4 2 6 4" xfId="761" xr:uid="{00000000-0005-0000-0000-0000CC020000}"/>
    <cellStyle name="20% - Énfasis4 2 6 4 2" xfId="1961" xr:uid="{00000000-0005-0000-0000-0000CD020000}"/>
    <cellStyle name="20% - Énfasis4 2 6 4 2 2" xfId="5219" xr:uid="{A296F6A1-9950-4866-A3C8-30E3C181610D}"/>
    <cellStyle name="20% - Énfasis4 2 6 4 3" xfId="2839" xr:uid="{00000000-0005-0000-0000-0000CE020000}"/>
    <cellStyle name="20% - Énfasis4 2 6 4 3 2" xfId="6096" xr:uid="{CD733DB8-4ED9-4698-B4A7-162315626343}"/>
    <cellStyle name="20% - Énfasis4 2 6 4 4" xfId="4029" xr:uid="{EDB10991-5D1C-4B8A-B559-C5E79E6BF0CB}"/>
    <cellStyle name="20% - Énfasis4 2 6 5" xfId="1041" xr:uid="{00000000-0005-0000-0000-0000CF020000}"/>
    <cellStyle name="20% - Énfasis4 2 6 5 2" xfId="3115" xr:uid="{00000000-0005-0000-0000-0000D0020000}"/>
    <cellStyle name="20% - Énfasis4 2 6 5 2 2" xfId="6372" xr:uid="{A3332195-C60C-4F13-A236-239891A1FF26}"/>
    <cellStyle name="20% - Énfasis4 2 6 5 3" xfId="4305" xr:uid="{B3BED270-CDBD-4BCA-9055-720AA5687CD4}"/>
    <cellStyle name="20% - Énfasis4 2 6 6" xfId="1375" xr:uid="{00000000-0005-0000-0000-0000D1020000}"/>
    <cellStyle name="20% - Énfasis4 2 6 6 2" xfId="4634" xr:uid="{7A3321FE-4930-4809-90BD-22020A6CF5F0}"/>
    <cellStyle name="20% - Énfasis4 2 6 7" xfId="2254" xr:uid="{00000000-0005-0000-0000-0000D2020000}"/>
    <cellStyle name="20% - Énfasis4 2 6 7 2" xfId="5511" xr:uid="{FED48225-C281-4087-A89C-3F38843F60EF}"/>
    <cellStyle name="20% - Énfasis4 2 6 8" xfId="3444" xr:uid="{820BADE2-58BE-4B0D-801E-9A81ADAD23A3}"/>
    <cellStyle name="20% - Énfasis4 2 7" xfId="159" xr:uid="{00000000-0005-0000-0000-0000D3020000}"/>
    <cellStyle name="20% - Énfasis4 2 7 2" xfId="351" xr:uid="{00000000-0005-0000-0000-0000D4020000}"/>
    <cellStyle name="20% - Énfasis4 2 7 2 2" xfId="910" xr:uid="{00000000-0005-0000-0000-0000D5020000}"/>
    <cellStyle name="20% - Énfasis4 2 7 2 2 2" xfId="2110" xr:uid="{00000000-0005-0000-0000-0000D6020000}"/>
    <cellStyle name="20% - Énfasis4 2 7 2 2 2 2" xfId="5368" xr:uid="{707BD044-2BD8-47D0-AF36-A89A41F65EA0}"/>
    <cellStyle name="20% - Énfasis4 2 7 2 2 3" xfId="2988" xr:uid="{00000000-0005-0000-0000-0000D7020000}"/>
    <cellStyle name="20% - Énfasis4 2 7 2 2 3 2" xfId="6245" xr:uid="{0A068FBC-E9C1-4FBE-AEF0-CE9DE0059FA2}"/>
    <cellStyle name="20% - Énfasis4 2 7 2 2 4" xfId="4178" xr:uid="{429F61A4-F0DA-4A2E-9A21-3B4EF7D71654}"/>
    <cellStyle name="20% - Énfasis4 2 7 2 3" xfId="1190" xr:uid="{00000000-0005-0000-0000-0000D8020000}"/>
    <cellStyle name="20% - Énfasis4 2 7 2 3 2" xfId="3264" xr:uid="{00000000-0005-0000-0000-0000D9020000}"/>
    <cellStyle name="20% - Énfasis4 2 7 2 3 2 2" xfId="6521" xr:uid="{CFE96748-027C-43F1-95F3-B0630F9074A0}"/>
    <cellStyle name="20% - Énfasis4 2 7 2 3 3" xfId="4454" xr:uid="{1D480850-ECB1-4E7E-84CD-E08200275A57}"/>
    <cellStyle name="20% - Énfasis4 2 7 2 4" xfId="1578" xr:uid="{00000000-0005-0000-0000-0000DA020000}"/>
    <cellStyle name="20% - Énfasis4 2 7 2 4 2" xfId="4837" xr:uid="{267433FF-7AC5-4909-A58A-99EAE99B94D8}"/>
    <cellStyle name="20% - Énfasis4 2 7 2 5" xfId="2457" xr:uid="{00000000-0005-0000-0000-0000DB020000}"/>
    <cellStyle name="20% - Énfasis4 2 7 2 5 2" xfId="5714" xr:uid="{E61C16B4-4053-431C-B64D-BADE17C06B4B}"/>
    <cellStyle name="20% - Énfasis4 2 7 2 6" xfId="3647" xr:uid="{F1790303-5D8C-40C7-8A8C-041AF6EBA8C1}"/>
    <cellStyle name="20% - Énfasis4 2 7 3" xfId="581" xr:uid="{00000000-0005-0000-0000-0000DC020000}"/>
    <cellStyle name="20% - Énfasis4 2 7 3 2" xfId="1787" xr:uid="{00000000-0005-0000-0000-0000DD020000}"/>
    <cellStyle name="20% - Énfasis4 2 7 3 2 2" xfId="5046" xr:uid="{E01F5181-59BD-427E-86A5-927B493F5C67}"/>
    <cellStyle name="20% - Énfasis4 2 7 3 3" xfId="2666" xr:uid="{00000000-0005-0000-0000-0000DE020000}"/>
    <cellStyle name="20% - Énfasis4 2 7 3 3 2" xfId="5923" xr:uid="{4D971CF4-327A-4698-97AE-3393D0B582C1}"/>
    <cellStyle name="20% - Énfasis4 2 7 3 4" xfId="3856" xr:uid="{75CECE4F-40DF-4B58-8CF2-29D11A29065E}"/>
    <cellStyle name="20% - Énfasis4 2 7 4" xfId="776" xr:uid="{00000000-0005-0000-0000-0000DF020000}"/>
    <cellStyle name="20% - Énfasis4 2 7 4 2" xfId="1976" xr:uid="{00000000-0005-0000-0000-0000E0020000}"/>
    <cellStyle name="20% - Énfasis4 2 7 4 2 2" xfId="5234" xr:uid="{B97422EB-A4E0-46F2-A0D8-4F1580878F20}"/>
    <cellStyle name="20% - Énfasis4 2 7 4 3" xfId="2854" xr:uid="{00000000-0005-0000-0000-0000E1020000}"/>
    <cellStyle name="20% - Énfasis4 2 7 4 3 2" xfId="6111" xr:uid="{03746754-7042-4452-B0E1-056732059354}"/>
    <cellStyle name="20% - Énfasis4 2 7 4 4" xfId="4044" xr:uid="{3E56CB4D-4969-4893-9A68-85FD5D5315EC}"/>
    <cellStyle name="20% - Énfasis4 2 7 5" xfId="1056" xr:uid="{00000000-0005-0000-0000-0000E2020000}"/>
    <cellStyle name="20% - Énfasis4 2 7 5 2" xfId="3130" xr:uid="{00000000-0005-0000-0000-0000E3020000}"/>
    <cellStyle name="20% - Énfasis4 2 7 5 2 2" xfId="6387" xr:uid="{C50E97B7-1368-4451-AE11-532B1A1FA1EC}"/>
    <cellStyle name="20% - Énfasis4 2 7 5 3" xfId="4320" xr:uid="{247BC55E-2FB1-41B7-8CCC-C4DE06F69A9C}"/>
    <cellStyle name="20% - Énfasis4 2 7 6" xfId="1394" xr:uid="{00000000-0005-0000-0000-0000E4020000}"/>
    <cellStyle name="20% - Énfasis4 2 7 6 2" xfId="4653" xr:uid="{ED4FDA63-5CB0-4D04-A5EA-F6C24C2B08CF}"/>
    <cellStyle name="20% - Énfasis4 2 7 7" xfId="2273" xr:uid="{00000000-0005-0000-0000-0000E5020000}"/>
    <cellStyle name="20% - Énfasis4 2 7 7 2" xfId="5530" xr:uid="{3F631F29-95FA-4B9C-937F-F631BF1D60CB}"/>
    <cellStyle name="20% - Énfasis4 2 7 8" xfId="3463" xr:uid="{675BCF96-8A67-4A38-BAA0-DBB2E311EB0C}"/>
    <cellStyle name="20% - Énfasis4 2 8" xfId="178" xr:uid="{00000000-0005-0000-0000-0000E6020000}"/>
    <cellStyle name="20% - Énfasis4 2 8 2" xfId="370" xr:uid="{00000000-0005-0000-0000-0000E7020000}"/>
    <cellStyle name="20% - Énfasis4 2 8 2 2" xfId="925" xr:uid="{00000000-0005-0000-0000-0000E8020000}"/>
    <cellStyle name="20% - Énfasis4 2 8 2 2 2" xfId="2125" xr:uid="{00000000-0005-0000-0000-0000E9020000}"/>
    <cellStyle name="20% - Énfasis4 2 8 2 2 2 2" xfId="5383" xr:uid="{5780D94F-9C1F-4A41-B1D7-114548F6F684}"/>
    <cellStyle name="20% - Énfasis4 2 8 2 2 3" xfId="3003" xr:uid="{00000000-0005-0000-0000-0000EA020000}"/>
    <cellStyle name="20% - Énfasis4 2 8 2 2 3 2" xfId="6260" xr:uid="{FB74B792-B4A1-42B6-986A-1A025A88EA43}"/>
    <cellStyle name="20% - Énfasis4 2 8 2 2 4" xfId="4193" xr:uid="{5BBCB1C6-E26E-4C47-8BBF-209C4AA48E1D}"/>
    <cellStyle name="20% - Énfasis4 2 8 2 3" xfId="1205" xr:uid="{00000000-0005-0000-0000-0000EB020000}"/>
    <cellStyle name="20% - Énfasis4 2 8 2 3 2" xfId="3279" xr:uid="{00000000-0005-0000-0000-0000EC020000}"/>
    <cellStyle name="20% - Énfasis4 2 8 2 3 2 2" xfId="6536" xr:uid="{3C4BBA54-9676-4E4A-BF40-CB6443309BCF}"/>
    <cellStyle name="20% - Énfasis4 2 8 2 3 3" xfId="4469" xr:uid="{E23ED941-358E-48E9-8D56-91A06AEABE59}"/>
    <cellStyle name="20% - Énfasis4 2 8 2 4" xfId="1596" xr:uid="{00000000-0005-0000-0000-0000ED020000}"/>
    <cellStyle name="20% - Énfasis4 2 8 2 4 2" xfId="4855" xr:uid="{8E7728D8-7366-43A8-80E8-1373CCF2A21F}"/>
    <cellStyle name="20% - Énfasis4 2 8 2 5" xfId="2475" xr:uid="{00000000-0005-0000-0000-0000EE020000}"/>
    <cellStyle name="20% - Énfasis4 2 8 2 5 2" xfId="5732" xr:uid="{FD97FD8D-142E-4C15-9F99-F4AEEB7E6C38}"/>
    <cellStyle name="20% - Énfasis4 2 8 2 6" xfId="3665" xr:uid="{AA47C268-8BA9-403D-9C8C-0B92A839CCEB}"/>
    <cellStyle name="20% - Énfasis4 2 8 3" xfId="596" xr:uid="{00000000-0005-0000-0000-0000EF020000}"/>
    <cellStyle name="20% - Énfasis4 2 8 3 2" xfId="1802" xr:uid="{00000000-0005-0000-0000-0000F0020000}"/>
    <cellStyle name="20% - Énfasis4 2 8 3 2 2" xfId="5061" xr:uid="{B6A949BC-E3FC-4C4B-B1D9-ECC6F897DF23}"/>
    <cellStyle name="20% - Énfasis4 2 8 3 3" xfId="2681" xr:uid="{00000000-0005-0000-0000-0000F1020000}"/>
    <cellStyle name="20% - Énfasis4 2 8 3 3 2" xfId="5938" xr:uid="{0A3EFE57-E986-45C2-A2E4-68C979CDE008}"/>
    <cellStyle name="20% - Énfasis4 2 8 3 4" xfId="3871" xr:uid="{AD727DDE-AF92-42BA-B2CE-F95DFF9DDEBB}"/>
    <cellStyle name="20% - Énfasis4 2 8 4" xfId="791" xr:uid="{00000000-0005-0000-0000-0000F2020000}"/>
    <cellStyle name="20% - Énfasis4 2 8 4 2" xfId="1991" xr:uid="{00000000-0005-0000-0000-0000F3020000}"/>
    <cellStyle name="20% - Énfasis4 2 8 4 2 2" xfId="5249" xr:uid="{7D4F4F25-9158-400A-BDC6-F00CC5D41E23}"/>
    <cellStyle name="20% - Énfasis4 2 8 4 3" xfId="2869" xr:uid="{00000000-0005-0000-0000-0000F4020000}"/>
    <cellStyle name="20% - Énfasis4 2 8 4 3 2" xfId="6126" xr:uid="{E50AF43E-AB51-424E-B04C-5125A8503C6F}"/>
    <cellStyle name="20% - Énfasis4 2 8 4 4" xfId="4059" xr:uid="{BEACCF67-9480-4101-8806-4DD372296F3B}"/>
    <cellStyle name="20% - Énfasis4 2 8 5" xfId="1071" xr:uid="{00000000-0005-0000-0000-0000F5020000}"/>
    <cellStyle name="20% - Énfasis4 2 8 5 2" xfId="3145" xr:uid="{00000000-0005-0000-0000-0000F6020000}"/>
    <cellStyle name="20% - Énfasis4 2 8 5 2 2" xfId="6402" xr:uid="{C9E7554B-A885-4EC8-9842-D3A94C9DE55F}"/>
    <cellStyle name="20% - Énfasis4 2 8 5 3" xfId="4335" xr:uid="{57ABC699-EB15-4E87-AFEC-5207A347BEAD}"/>
    <cellStyle name="20% - Énfasis4 2 8 6" xfId="1412" xr:uid="{00000000-0005-0000-0000-0000F7020000}"/>
    <cellStyle name="20% - Énfasis4 2 8 6 2" xfId="4671" xr:uid="{FCADF3EF-1184-4C76-8B65-94F8B2F18ECB}"/>
    <cellStyle name="20% - Énfasis4 2 8 7" xfId="2291" xr:uid="{00000000-0005-0000-0000-0000F8020000}"/>
    <cellStyle name="20% - Énfasis4 2 8 7 2" xfId="5548" xr:uid="{CEE3FC27-F3EF-482E-9741-4EB922708E1E}"/>
    <cellStyle name="20% - Énfasis4 2 8 8" xfId="3481" xr:uid="{EF0C5FD1-1478-450E-AD0B-D99FF25916A5}"/>
    <cellStyle name="20% - Énfasis4 2 9" xfId="197" xr:uid="{00000000-0005-0000-0000-0000F9020000}"/>
    <cellStyle name="20% - Énfasis4 2 9 2" xfId="389" xr:uid="{00000000-0005-0000-0000-0000FA020000}"/>
    <cellStyle name="20% - Énfasis4 2 9 2 2" xfId="940" xr:uid="{00000000-0005-0000-0000-0000FB020000}"/>
    <cellStyle name="20% - Énfasis4 2 9 2 2 2" xfId="2140" xr:uid="{00000000-0005-0000-0000-0000FC020000}"/>
    <cellStyle name="20% - Énfasis4 2 9 2 2 2 2" xfId="5398" xr:uid="{4740D9EC-5F57-4B9F-94FE-A7EA4E99241C}"/>
    <cellStyle name="20% - Énfasis4 2 9 2 2 3" xfId="3018" xr:uid="{00000000-0005-0000-0000-0000FD020000}"/>
    <cellStyle name="20% - Énfasis4 2 9 2 2 3 2" xfId="6275" xr:uid="{75BF3650-8C8D-444E-8F70-2A81B88456A6}"/>
    <cellStyle name="20% - Énfasis4 2 9 2 2 4" xfId="4208" xr:uid="{0AEDC125-103A-4B93-AF3A-20E8F10AB53C}"/>
    <cellStyle name="20% - Énfasis4 2 9 2 3" xfId="1220" xr:uid="{00000000-0005-0000-0000-0000FE020000}"/>
    <cellStyle name="20% - Énfasis4 2 9 2 3 2" xfId="3294" xr:uid="{00000000-0005-0000-0000-0000FF020000}"/>
    <cellStyle name="20% - Énfasis4 2 9 2 3 2 2" xfId="6551" xr:uid="{02EF7273-F7D3-483A-85D6-F8672904A255}"/>
    <cellStyle name="20% - Énfasis4 2 9 2 3 3" xfId="4484" xr:uid="{22EB2302-949C-4EAF-9DDE-47B4A286A58A}"/>
    <cellStyle name="20% - Énfasis4 2 9 2 4" xfId="1614" xr:uid="{00000000-0005-0000-0000-000000030000}"/>
    <cellStyle name="20% - Énfasis4 2 9 2 4 2" xfId="4873" xr:uid="{7A6D70FC-8656-49ED-85BD-625728B1E2E9}"/>
    <cellStyle name="20% - Énfasis4 2 9 2 5" xfId="2493" xr:uid="{00000000-0005-0000-0000-000001030000}"/>
    <cellStyle name="20% - Énfasis4 2 9 2 5 2" xfId="5750" xr:uid="{E60C3119-A419-4EE2-B341-E9B865BC3544}"/>
    <cellStyle name="20% - Énfasis4 2 9 2 6" xfId="3683" xr:uid="{2DD01BEA-E470-416A-8366-32B0553814B1}"/>
    <cellStyle name="20% - Énfasis4 2 9 3" xfId="611" xr:uid="{00000000-0005-0000-0000-000002030000}"/>
    <cellStyle name="20% - Énfasis4 2 9 3 2" xfId="1817" xr:uid="{00000000-0005-0000-0000-000003030000}"/>
    <cellStyle name="20% - Énfasis4 2 9 3 2 2" xfId="5076" xr:uid="{A1A2F0F3-D661-4F12-8DBE-0CEE44CF208D}"/>
    <cellStyle name="20% - Énfasis4 2 9 3 3" xfId="2696" xr:uid="{00000000-0005-0000-0000-000004030000}"/>
    <cellStyle name="20% - Énfasis4 2 9 3 3 2" xfId="5953" xr:uid="{B102EDAD-D91A-44C1-848C-CE0F448B3D4C}"/>
    <cellStyle name="20% - Énfasis4 2 9 3 4" xfId="3886" xr:uid="{CB383C33-C8E5-402C-8866-DBEBD049BA27}"/>
    <cellStyle name="20% - Énfasis4 2 9 4" xfId="806" xr:uid="{00000000-0005-0000-0000-000005030000}"/>
    <cellStyle name="20% - Énfasis4 2 9 4 2" xfId="2006" xr:uid="{00000000-0005-0000-0000-000006030000}"/>
    <cellStyle name="20% - Énfasis4 2 9 4 2 2" xfId="5264" xr:uid="{A479B732-536F-49DB-9A94-B05BDFBDB910}"/>
    <cellStyle name="20% - Énfasis4 2 9 4 3" xfId="2884" xr:uid="{00000000-0005-0000-0000-000007030000}"/>
    <cellStyle name="20% - Énfasis4 2 9 4 3 2" xfId="6141" xr:uid="{BED171A6-248B-418B-ADD4-CDC205E539BF}"/>
    <cellStyle name="20% - Énfasis4 2 9 4 4" xfId="4074" xr:uid="{7D217A23-1275-4074-955A-D0D4B084BB31}"/>
    <cellStyle name="20% - Énfasis4 2 9 5" xfId="1086" xr:uid="{00000000-0005-0000-0000-000008030000}"/>
    <cellStyle name="20% - Énfasis4 2 9 5 2" xfId="3160" xr:uid="{00000000-0005-0000-0000-000009030000}"/>
    <cellStyle name="20% - Énfasis4 2 9 5 2 2" xfId="6417" xr:uid="{F05BBC08-BABD-4C00-A6D9-73B00C531DD5}"/>
    <cellStyle name="20% - Énfasis4 2 9 5 3" xfId="4350" xr:uid="{1E1149BA-78C9-42B2-9F6A-F2B9DFCBD51D}"/>
    <cellStyle name="20% - Énfasis4 2 9 6" xfId="1430" xr:uid="{00000000-0005-0000-0000-00000A030000}"/>
    <cellStyle name="20% - Énfasis4 2 9 6 2" xfId="4689" xr:uid="{8DD251CE-F589-4539-B28D-3BF07130FAF6}"/>
    <cellStyle name="20% - Énfasis4 2 9 7" xfId="2309" xr:uid="{00000000-0005-0000-0000-00000B030000}"/>
    <cellStyle name="20% - Énfasis4 2 9 7 2" xfId="5566" xr:uid="{EA810E88-340C-4692-9870-568CADC1AFA4}"/>
    <cellStyle name="20% - Énfasis4 2 9 8" xfId="3499" xr:uid="{C15F6608-715D-429B-BF12-86790EF3C9FE}"/>
    <cellStyle name="20% - Énfasis5 2" xfId="10" xr:uid="{00000000-0005-0000-0000-00000C030000}"/>
    <cellStyle name="20% - Énfasis5 2 10" xfId="216" xr:uid="{00000000-0005-0000-0000-00000D030000}"/>
    <cellStyle name="20% - Énfasis5 2 10 2" xfId="627" xr:uid="{00000000-0005-0000-0000-00000E030000}"/>
    <cellStyle name="20% - Énfasis5 2 10 2 2" xfId="1833" xr:uid="{00000000-0005-0000-0000-00000F030000}"/>
    <cellStyle name="20% - Énfasis5 2 10 2 2 2" xfId="5092" xr:uid="{F7DCDB71-75A5-451C-8C3E-1114CEDC0B13}"/>
    <cellStyle name="20% - Énfasis5 2 10 2 3" xfId="2712" xr:uid="{00000000-0005-0000-0000-000010030000}"/>
    <cellStyle name="20% - Énfasis5 2 10 2 3 2" xfId="5969" xr:uid="{E50C044F-E7BB-4318-8E72-FC6724288994}"/>
    <cellStyle name="20% - Énfasis5 2 10 2 4" xfId="3902" xr:uid="{38CA998E-C4A2-435A-A8AA-C8600BB05457}"/>
    <cellStyle name="20% - Énfasis5 2 10 3" xfId="822" xr:uid="{00000000-0005-0000-0000-000011030000}"/>
    <cellStyle name="20% - Énfasis5 2 10 3 2" xfId="2022" xr:uid="{00000000-0005-0000-0000-000012030000}"/>
    <cellStyle name="20% - Énfasis5 2 10 3 2 2" xfId="5280" xr:uid="{B9BD217D-ED7E-4BF1-A189-74943D59D12C}"/>
    <cellStyle name="20% - Énfasis5 2 10 3 3" xfId="2900" xr:uid="{00000000-0005-0000-0000-000013030000}"/>
    <cellStyle name="20% - Énfasis5 2 10 3 3 2" xfId="6157" xr:uid="{8D991935-B989-4491-94F6-CCB5F584A677}"/>
    <cellStyle name="20% - Énfasis5 2 10 3 4" xfId="4090" xr:uid="{9F346CBE-3F8A-4411-8197-FE94DE88662B}"/>
    <cellStyle name="20% - Énfasis5 2 10 4" xfId="1102" xr:uid="{00000000-0005-0000-0000-000014030000}"/>
    <cellStyle name="20% - Énfasis5 2 10 4 2" xfId="3176" xr:uid="{00000000-0005-0000-0000-000015030000}"/>
    <cellStyle name="20% - Énfasis5 2 10 4 2 2" xfId="6433" xr:uid="{E6FD9008-DD8F-4B0C-A9BF-67AC45E38F9F}"/>
    <cellStyle name="20% - Énfasis5 2 10 4 3" xfId="4366" xr:uid="{7DAEF965-3D19-40A6-ACA6-54BC8D16E55F}"/>
    <cellStyle name="20% - Énfasis5 2 10 5" xfId="1449" xr:uid="{00000000-0005-0000-0000-000016030000}"/>
    <cellStyle name="20% - Énfasis5 2 10 5 2" xfId="4708" xr:uid="{B4F96045-C107-42AC-ADDA-3CFBE3E158BB}"/>
    <cellStyle name="20% - Énfasis5 2 10 6" xfId="2328" xr:uid="{00000000-0005-0000-0000-000017030000}"/>
    <cellStyle name="20% - Énfasis5 2 10 6 2" xfId="5585" xr:uid="{A56CE7F9-E25B-49DD-AA0A-70D48784B3F6}"/>
    <cellStyle name="20% - Énfasis5 2 10 7" xfId="3518" xr:uid="{FF5DD943-CB7F-469C-B506-8F640FF9B58A}"/>
    <cellStyle name="20% - Énfasis5 2 11" xfId="431" xr:uid="{00000000-0005-0000-0000-000018030000}"/>
    <cellStyle name="20% - Énfasis5 2 11 2" xfId="1236" xr:uid="{00000000-0005-0000-0000-000019030000}"/>
    <cellStyle name="20% - Énfasis5 2 11 2 2" xfId="3310" xr:uid="{00000000-0005-0000-0000-00001A030000}"/>
    <cellStyle name="20% - Énfasis5 2 11 2 2 2" xfId="6567" xr:uid="{04881A39-B062-4783-B127-FC457CC1F64B}"/>
    <cellStyle name="20% - Énfasis5 2 11 2 3" xfId="4500" xr:uid="{3DFE171E-E49D-45F3-82CA-56DC3BB9EAA3}"/>
    <cellStyle name="20% - Énfasis5 2 11 3" xfId="1654" xr:uid="{00000000-0005-0000-0000-00001B030000}"/>
    <cellStyle name="20% - Énfasis5 2 11 3 2" xfId="4913" xr:uid="{BB76221D-3211-49FD-BA03-144D2411DC9F}"/>
    <cellStyle name="20% - Énfasis5 2 11 4" xfId="2533" xr:uid="{00000000-0005-0000-0000-00001C030000}"/>
    <cellStyle name="20% - Énfasis5 2 11 4 2" xfId="5790" xr:uid="{75CFD86E-7BDD-43EC-AC72-365E8309D32A}"/>
    <cellStyle name="20% - Énfasis5 2 11 5" xfId="3723" xr:uid="{A87108F9-2AF8-482E-AF42-29D50D51B719}"/>
    <cellStyle name="20% - Énfasis5 2 12" xfId="457" xr:uid="{00000000-0005-0000-0000-00001D030000}"/>
    <cellStyle name="20% - Énfasis5 2 12 2" xfId="1254" xr:uid="{00000000-0005-0000-0000-00001E030000}"/>
    <cellStyle name="20% - Énfasis5 2 12 2 2" xfId="3325" xr:uid="{00000000-0005-0000-0000-00001F030000}"/>
    <cellStyle name="20% - Énfasis5 2 12 2 2 2" xfId="6582" xr:uid="{898569C9-8F8B-4A4F-9604-12B303682165}"/>
    <cellStyle name="20% - Énfasis5 2 12 2 3" xfId="4515" xr:uid="{1DBBBED3-CFCC-4CF8-8BBB-A2DC1AE6A44C}"/>
    <cellStyle name="20% - Énfasis5 2 12 3" xfId="1669" xr:uid="{00000000-0005-0000-0000-000020030000}"/>
    <cellStyle name="20% - Énfasis5 2 12 3 2" xfId="4928" xr:uid="{C688DCA1-1A39-450F-A871-D36CA8E95433}"/>
    <cellStyle name="20% - Énfasis5 2 12 4" xfId="2548" xr:uid="{00000000-0005-0000-0000-000021030000}"/>
    <cellStyle name="20% - Énfasis5 2 12 4 2" xfId="5805" xr:uid="{57372012-FD08-4079-9CCE-A163EAAF1DEB}"/>
    <cellStyle name="20% - Énfasis5 2 12 5" xfId="3738" xr:uid="{F4CC14DA-7588-4779-A0AE-D401615E2825}"/>
    <cellStyle name="20% - Énfasis5 2 13" xfId="472" xr:uid="{00000000-0005-0000-0000-000022030000}"/>
    <cellStyle name="20% - Énfasis5 2 13 2" xfId="1269" xr:uid="{00000000-0005-0000-0000-000023030000}"/>
    <cellStyle name="20% - Énfasis5 2 13 2 2" xfId="3340" xr:uid="{00000000-0005-0000-0000-000024030000}"/>
    <cellStyle name="20% - Énfasis5 2 13 2 2 2" xfId="6597" xr:uid="{3BAC4302-E752-42AA-BADB-B3054FA035D1}"/>
    <cellStyle name="20% - Énfasis5 2 13 2 3" xfId="4530" xr:uid="{21758E35-1447-42EA-83D1-937F0A850A49}"/>
    <cellStyle name="20% - Énfasis5 2 13 3" xfId="1684" xr:uid="{00000000-0005-0000-0000-000025030000}"/>
    <cellStyle name="20% - Énfasis5 2 13 3 2" xfId="4943" xr:uid="{8DD67EA6-1B26-48BC-838E-414B4C4BD337}"/>
    <cellStyle name="20% - Énfasis5 2 13 4" xfId="2563" xr:uid="{00000000-0005-0000-0000-000026030000}"/>
    <cellStyle name="20% - Énfasis5 2 13 4 2" xfId="5820" xr:uid="{CD0A6B68-6469-4216-83EF-DDF68E8318E9}"/>
    <cellStyle name="20% - Énfasis5 2 13 5" xfId="3753" xr:uid="{D0DE4B6D-F029-405F-BECB-829DC8541D5C}"/>
    <cellStyle name="20% - Énfasis5 2 14" xfId="491" xr:uid="{00000000-0005-0000-0000-000027030000}"/>
    <cellStyle name="20% - Énfasis5 2 14 2" xfId="1699" xr:uid="{00000000-0005-0000-0000-000028030000}"/>
    <cellStyle name="20% - Énfasis5 2 14 2 2" xfId="4958" xr:uid="{EFC75890-1935-4E78-9AA7-143B7298DE8F}"/>
    <cellStyle name="20% - Énfasis5 2 14 3" xfId="2578" xr:uid="{00000000-0005-0000-0000-000029030000}"/>
    <cellStyle name="20% - Énfasis5 2 14 3 2" xfId="5835" xr:uid="{303E341D-6E79-44C1-BC90-8DC9078522E7}"/>
    <cellStyle name="20% - Énfasis5 2 14 4" xfId="3768" xr:uid="{CD8AA582-8CB0-4418-B504-59A5F9B01BCA}"/>
    <cellStyle name="20% - Énfasis5 2 15" xfId="648" xr:uid="{00000000-0005-0000-0000-00002A030000}"/>
    <cellStyle name="20% - Énfasis5 2 15 2" xfId="1851" xr:uid="{00000000-0005-0000-0000-00002B030000}"/>
    <cellStyle name="20% - Énfasis5 2 15 2 2" xfId="5110" xr:uid="{2A5C1A9A-5649-4620-BA57-4984176B66B6}"/>
    <cellStyle name="20% - Énfasis5 2 15 3" xfId="2730" xr:uid="{00000000-0005-0000-0000-00002C030000}"/>
    <cellStyle name="20% - Énfasis5 2 15 3 2" xfId="5987" xr:uid="{E8D70777-F513-4232-AE12-E7FADEFCE947}"/>
    <cellStyle name="20% - Énfasis5 2 15 4" xfId="3920" xr:uid="{B031A025-C904-432D-9B1B-EFE2C4A07CBB}"/>
    <cellStyle name="20% - Énfasis5 2 16" xfId="664" xr:uid="{00000000-0005-0000-0000-00002D030000}"/>
    <cellStyle name="20% - Énfasis5 2 16 2" xfId="1867" xr:uid="{00000000-0005-0000-0000-00002E030000}"/>
    <cellStyle name="20% - Énfasis5 2 16 2 2" xfId="5125" xr:uid="{C253C90D-C39C-4FB1-B0ED-4FE354842E4F}"/>
    <cellStyle name="20% - Énfasis5 2 16 3" xfId="2745" xr:uid="{00000000-0005-0000-0000-00002F030000}"/>
    <cellStyle name="20% - Énfasis5 2 16 3 2" xfId="6002" xr:uid="{5D423BB4-D0B5-4DDF-8CF0-26A92208C77C}"/>
    <cellStyle name="20% - Énfasis5 2 16 4" xfId="3935" xr:uid="{B35A59BC-FEBC-42BB-870A-EF3565A604BC}"/>
    <cellStyle name="20% - Énfasis5 2 17" xfId="688" xr:uid="{00000000-0005-0000-0000-000030030000}"/>
    <cellStyle name="20% - Énfasis5 2 17 2" xfId="1888" xr:uid="{00000000-0005-0000-0000-000031030000}"/>
    <cellStyle name="20% - Énfasis5 2 17 2 2" xfId="5146" xr:uid="{4EC9D172-26C8-46CC-983B-E71BD026C852}"/>
    <cellStyle name="20% - Énfasis5 2 17 3" xfId="2766" xr:uid="{00000000-0005-0000-0000-000032030000}"/>
    <cellStyle name="20% - Énfasis5 2 17 3 2" xfId="6023" xr:uid="{2F6C5719-663C-40B7-B0D4-9832C4B33555}"/>
    <cellStyle name="20% - Énfasis5 2 17 4" xfId="3956" xr:uid="{235B7506-90F7-4CCF-AD20-AE9DF0828566}"/>
    <cellStyle name="20% - Énfasis5 2 18" xfId="968" xr:uid="{00000000-0005-0000-0000-000033030000}"/>
    <cellStyle name="20% - Énfasis5 2 18 2" xfId="3042" xr:uid="{00000000-0005-0000-0000-000034030000}"/>
    <cellStyle name="20% - Énfasis5 2 18 2 2" xfId="6299" xr:uid="{8634D368-F759-44BE-9710-2AE654A87F7F}"/>
    <cellStyle name="20% - Énfasis5 2 18 3" xfId="4232" xr:uid="{319191D2-1779-4636-8A09-796E97D0CA83}"/>
    <cellStyle name="20% - Énfasis5 2 19" xfId="1287" xr:uid="{00000000-0005-0000-0000-000035030000}"/>
    <cellStyle name="20% - Énfasis5 2 19 2" xfId="4547" xr:uid="{D4EB3516-2F22-4835-9975-591B0A3243D7}"/>
    <cellStyle name="20% - Énfasis5 2 2" xfId="65" xr:uid="{00000000-0005-0000-0000-000036030000}"/>
    <cellStyle name="20% - Énfasis5 2 2 2" xfId="259" xr:uid="{00000000-0005-0000-0000-000037030000}"/>
    <cellStyle name="20% - Énfasis5 2 2 2 2" xfId="837" xr:uid="{00000000-0005-0000-0000-000038030000}"/>
    <cellStyle name="20% - Énfasis5 2 2 2 2 2" xfId="2037" xr:uid="{00000000-0005-0000-0000-000039030000}"/>
    <cellStyle name="20% - Énfasis5 2 2 2 2 2 2" xfId="5295" xr:uid="{0BAF052C-588B-4F53-A202-01BF693E05A4}"/>
    <cellStyle name="20% - Énfasis5 2 2 2 2 3" xfId="2915" xr:uid="{00000000-0005-0000-0000-00003A030000}"/>
    <cellStyle name="20% - Énfasis5 2 2 2 2 3 2" xfId="6172" xr:uid="{0E9DCEB0-C03D-4D96-BBC9-1380462D57F2}"/>
    <cellStyle name="20% - Énfasis5 2 2 2 2 4" xfId="4105" xr:uid="{90D685A2-29B3-42AC-BF4D-389217A180D0}"/>
    <cellStyle name="20% - Énfasis5 2 2 2 3" xfId="1117" xr:uid="{00000000-0005-0000-0000-00003B030000}"/>
    <cellStyle name="20% - Énfasis5 2 2 2 3 2" xfId="3191" xr:uid="{00000000-0005-0000-0000-00003C030000}"/>
    <cellStyle name="20% - Énfasis5 2 2 2 3 2 2" xfId="6448" xr:uid="{EE4F554D-D6B4-4118-B3F8-0BED63871094}"/>
    <cellStyle name="20% - Énfasis5 2 2 2 3 3" xfId="4381" xr:uid="{5152ACC3-7243-47C5-9D5F-6FD908E150E3}"/>
    <cellStyle name="20% - Énfasis5 2 2 2 4" xfId="1489" xr:uid="{00000000-0005-0000-0000-00003D030000}"/>
    <cellStyle name="20% - Énfasis5 2 2 2 4 2" xfId="4748" xr:uid="{7227111E-D88C-4736-B02E-F677EFDACBD7}"/>
    <cellStyle name="20% - Énfasis5 2 2 2 5" xfId="2368" xr:uid="{00000000-0005-0000-0000-00003E030000}"/>
    <cellStyle name="20% - Énfasis5 2 2 2 5 2" xfId="5625" xr:uid="{1779D277-13C3-4224-B991-7D382A9E65B2}"/>
    <cellStyle name="20% - Énfasis5 2 2 2 6" xfId="3558" xr:uid="{7A672886-B716-4BF1-A706-EB0E84ED660B}"/>
    <cellStyle name="20% - Énfasis5 2 2 3" xfId="507" xr:uid="{00000000-0005-0000-0000-00003F030000}"/>
    <cellStyle name="20% - Énfasis5 2 2 3 2" xfId="1713" xr:uid="{00000000-0005-0000-0000-000040030000}"/>
    <cellStyle name="20% - Énfasis5 2 2 3 2 2" xfId="4972" xr:uid="{80D2DFAF-873F-4981-BCB3-0962862D0AE4}"/>
    <cellStyle name="20% - Énfasis5 2 2 3 3" xfId="2592" xr:uid="{00000000-0005-0000-0000-000041030000}"/>
    <cellStyle name="20% - Énfasis5 2 2 3 3 2" xfId="5849" xr:uid="{2F355004-0F36-4BE3-85B3-6A01DB83B7DD}"/>
    <cellStyle name="20% - Énfasis5 2 2 3 4" xfId="3782" xr:uid="{8E738D64-08F4-4549-96FD-24A00EE84155}"/>
    <cellStyle name="20% - Énfasis5 2 2 4" xfId="702" xr:uid="{00000000-0005-0000-0000-000042030000}"/>
    <cellStyle name="20% - Énfasis5 2 2 4 2" xfId="1902" xr:uid="{00000000-0005-0000-0000-000043030000}"/>
    <cellStyle name="20% - Énfasis5 2 2 4 2 2" xfId="5160" xr:uid="{5E20C4E5-C2B0-4379-8117-2EECE4BF2163}"/>
    <cellStyle name="20% - Énfasis5 2 2 4 3" xfId="2780" xr:uid="{00000000-0005-0000-0000-000044030000}"/>
    <cellStyle name="20% - Énfasis5 2 2 4 3 2" xfId="6037" xr:uid="{8B009CC7-101D-4F1F-B4CA-D0B22915A589}"/>
    <cellStyle name="20% - Énfasis5 2 2 4 4" xfId="3970" xr:uid="{CD45BCBD-4346-43CF-B134-1E3F96408498}"/>
    <cellStyle name="20% - Énfasis5 2 2 5" xfId="982" xr:uid="{00000000-0005-0000-0000-000045030000}"/>
    <cellStyle name="20% - Énfasis5 2 2 5 2" xfId="3056" xr:uid="{00000000-0005-0000-0000-000046030000}"/>
    <cellStyle name="20% - Énfasis5 2 2 5 2 2" xfId="6313" xr:uid="{33220BE5-DF85-4B41-BB43-6873613AEFFD}"/>
    <cellStyle name="20% - Énfasis5 2 2 5 3" xfId="4246" xr:uid="{F1A6D678-30BE-428C-98C2-6EB28CEFEA4F}"/>
    <cellStyle name="20% - Énfasis5 2 2 6" xfId="1304" xr:uid="{00000000-0005-0000-0000-000047030000}"/>
    <cellStyle name="20% - Énfasis5 2 2 6 2" xfId="4563" xr:uid="{0D6E625D-511A-4D8A-84E6-F101ADFA0528}"/>
    <cellStyle name="20% - Énfasis5 2 2 7" xfId="2183" xr:uid="{00000000-0005-0000-0000-000048030000}"/>
    <cellStyle name="20% - Énfasis5 2 2 7 2" xfId="5440" xr:uid="{BDB37054-A2BA-415D-90A3-B0B5EF9A0AE1}"/>
    <cellStyle name="20% - Énfasis5 2 2 8" xfId="3373" xr:uid="{52C94F66-EDDB-4518-912A-46D08A55D505}"/>
    <cellStyle name="20% - Énfasis5 2 20" xfId="2167" xr:uid="{00000000-0005-0000-0000-000049030000}"/>
    <cellStyle name="20% - Énfasis5 2 20 2" xfId="5424" xr:uid="{3B81F977-F75D-4ECA-BB5E-0E2E1767DE7D}"/>
    <cellStyle name="20% - Énfasis5 2 21" xfId="3357" xr:uid="{CB72D708-7A7F-4780-87B6-6947861EA720}"/>
    <cellStyle name="20% - Énfasis5 2 22" xfId="6612" xr:uid="{E7F065AC-0A64-4416-A65C-BA9095B5E569}"/>
    <cellStyle name="20% - Énfasis5 2 3" xfId="85" xr:uid="{00000000-0005-0000-0000-00004A030000}"/>
    <cellStyle name="20% - Énfasis5 2 3 2" xfId="277" xr:uid="{00000000-0005-0000-0000-00004B030000}"/>
    <cellStyle name="20% - Énfasis5 2 3 2 2" xfId="851" xr:uid="{00000000-0005-0000-0000-00004C030000}"/>
    <cellStyle name="20% - Énfasis5 2 3 2 2 2" xfId="2051" xr:uid="{00000000-0005-0000-0000-00004D030000}"/>
    <cellStyle name="20% - Énfasis5 2 3 2 2 2 2" xfId="5309" xr:uid="{D24ED692-1416-4EA2-8380-F4B8F3F20E0F}"/>
    <cellStyle name="20% - Énfasis5 2 3 2 2 3" xfId="2929" xr:uid="{00000000-0005-0000-0000-00004E030000}"/>
    <cellStyle name="20% - Énfasis5 2 3 2 2 3 2" xfId="6186" xr:uid="{A7898672-B629-4BA2-A63C-9FDD833E0CF0}"/>
    <cellStyle name="20% - Énfasis5 2 3 2 2 4" xfId="4119" xr:uid="{7D47D98A-6934-486F-8003-EDC4EB07F4CC}"/>
    <cellStyle name="20% - Énfasis5 2 3 2 3" xfId="1131" xr:uid="{00000000-0005-0000-0000-00004F030000}"/>
    <cellStyle name="20% - Énfasis5 2 3 2 3 2" xfId="3205" xr:uid="{00000000-0005-0000-0000-000050030000}"/>
    <cellStyle name="20% - Énfasis5 2 3 2 3 2 2" xfId="6462" xr:uid="{EAB2E9FD-4880-49A6-B029-0C3C5603EAAC}"/>
    <cellStyle name="20% - Énfasis5 2 3 2 3 3" xfId="4395" xr:uid="{DEFAD1C5-117D-402D-8BD6-FF0EC8921342}"/>
    <cellStyle name="20% - Énfasis5 2 3 2 4" xfId="1506" xr:uid="{00000000-0005-0000-0000-000051030000}"/>
    <cellStyle name="20% - Énfasis5 2 3 2 4 2" xfId="4765" xr:uid="{B3E0A3C5-88F8-434F-9F6C-F4BE36893C5A}"/>
    <cellStyle name="20% - Énfasis5 2 3 2 5" xfId="2385" xr:uid="{00000000-0005-0000-0000-000052030000}"/>
    <cellStyle name="20% - Énfasis5 2 3 2 5 2" xfId="5642" xr:uid="{02A52601-37F2-4487-AB37-695A6477413E}"/>
    <cellStyle name="20% - Énfasis5 2 3 2 6" xfId="3575" xr:uid="{126E0542-4FEC-4C98-B7B4-C33D2AB0F94A}"/>
    <cellStyle name="20% - Énfasis5 2 3 3" xfId="522" xr:uid="{00000000-0005-0000-0000-000053030000}"/>
    <cellStyle name="20% - Énfasis5 2 3 3 2" xfId="1728" xr:uid="{00000000-0005-0000-0000-000054030000}"/>
    <cellStyle name="20% - Énfasis5 2 3 3 2 2" xfId="4987" xr:uid="{A1160406-F353-42E1-94F2-C157C2569C26}"/>
    <cellStyle name="20% - Énfasis5 2 3 3 3" xfId="2607" xr:uid="{00000000-0005-0000-0000-000055030000}"/>
    <cellStyle name="20% - Énfasis5 2 3 3 3 2" xfId="5864" xr:uid="{A48B1FBF-CA14-4D49-BE7F-6BA2FFA3A357}"/>
    <cellStyle name="20% - Énfasis5 2 3 3 4" xfId="3797" xr:uid="{232533BF-CEA5-482B-8205-BEC88FB992BE}"/>
    <cellStyle name="20% - Énfasis5 2 3 4" xfId="717" xr:uid="{00000000-0005-0000-0000-000056030000}"/>
    <cellStyle name="20% - Énfasis5 2 3 4 2" xfId="1917" xr:uid="{00000000-0005-0000-0000-000057030000}"/>
    <cellStyle name="20% - Énfasis5 2 3 4 2 2" xfId="5175" xr:uid="{BE38B99E-012F-4248-AC78-55077BD62B83}"/>
    <cellStyle name="20% - Énfasis5 2 3 4 3" xfId="2795" xr:uid="{00000000-0005-0000-0000-000058030000}"/>
    <cellStyle name="20% - Énfasis5 2 3 4 3 2" xfId="6052" xr:uid="{A16A3E75-D093-435F-9842-53006C15DB04}"/>
    <cellStyle name="20% - Énfasis5 2 3 4 4" xfId="3985" xr:uid="{DFDC39E3-7C30-4DC6-A444-9AEA358B5977}"/>
    <cellStyle name="20% - Énfasis5 2 3 5" xfId="997" xr:uid="{00000000-0005-0000-0000-000059030000}"/>
    <cellStyle name="20% - Énfasis5 2 3 5 2" xfId="3071" xr:uid="{00000000-0005-0000-0000-00005A030000}"/>
    <cellStyle name="20% - Énfasis5 2 3 5 2 2" xfId="6328" xr:uid="{B9B6038F-8389-4022-B6C3-B136A763A80A}"/>
    <cellStyle name="20% - Énfasis5 2 3 5 3" xfId="4261" xr:uid="{E30B7F96-4261-48AD-BF6D-D599302D21FD}"/>
    <cellStyle name="20% - Énfasis5 2 3 6" xfId="1322" xr:uid="{00000000-0005-0000-0000-00005B030000}"/>
    <cellStyle name="20% - Énfasis5 2 3 6 2" xfId="4581" xr:uid="{322CA164-B9EC-435E-A0A4-1F2CF9222FD0}"/>
    <cellStyle name="20% - Énfasis5 2 3 7" xfId="2201" xr:uid="{00000000-0005-0000-0000-00005C030000}"/>
    <cellStyle name="20% - Énfasis5 2 3 7 2" xfId="5458" xr:uid="{D7E0DDDA-906D-4431-B2AF-61A1E0D6B6F1}"/>
    <cellStyle name="20% - Énfasis5 2 3 8" xfId="3391" xr:uid="{94B4EDF7-018D-4D6C-9C07-947EBC7582D5}"/>
    <cellStyle name="20% - Énfasis5 2 4" xfId="104" xr:uid="{00000000-0005-0000-0000-00005D030000}"/>
    <cellStyle name="20% - Énfasis5 2 4 2" xfId="296" xr:uid="{00000000-0005-0000-0000-00005E030000}"/>
    <cellStyle name="20% - Énfasis5 2 4 2 2" xfId="866" xr:uid="{00000000-0005-0000-0000-00005F030000}"/>
    <cellStyle name="20% - Énfasis5 2 4 2 2 2" xfId="2066" xr:uid="{00000000-0005-0000-0000-000060030000}"/>
    <cellStyle name="20% - Énfasis5 2 4 2 2 2 2" xfId="5324" xr:uid="{D8403DCC-68D3-4F6D-B498-29863DFDE15E}"/>
    <cellStyle name="20% - Énfasis5 2 4 2 2 3" xfId="2944" xr:uid="{00000000-0005-0000-0000-000061030000}"/>
    <cellStyle name="20% - Énfasis5 2 4 2 2 3 2" xfId="6201" xr:uid="{5A18FC34-E7A6-448B-BEC7-2B35D57BCED6}"/>
    <cellStyle name="20% - Énfasis5 2 4 2 2 4" xfId="4134" xr:uid="{C37EF9E9-07A2-4071-BDDB-17E982720BB8}"/>
    <cellStyle name="20% - Énfasis5 2 4 2 3" xfId="1146" xr:uid="{00000000-0005-0000-0000-000062030000}"/>
    <cellStyle name="20% - Énfasis5 2 4 2 3 2" xfId="3220" xr:uid="{00000000-0005-0000-0000-000063030000}"/>
    <cellStyle name="20% - Énfasis5 2 4 2 3 2 2" xfId="6477" xr:uid="{A289F4B9-F722-4FAE-812E-90DA4A6ECA34}"/>
    <cellStyle name="20% - Énfasis5 2 4 2 3 3" xfId="4410" xr:uid="{3BC591BD-E8ED-4A9D-9E4F-E43A87A0928F}"/>
    <cellStyle name="20% - Énfasis5 2 4 2 4" xfId="1524" xr:uid="{00000000-0005-0000-0000-000064030000}"/>
    <cellStyle name="20% - Énfasis5 2 4 2 4 2" xfId="4783" xr:uid="{D2D91A9E-CCDE-431D-A4B3-A09E51D7F656}"/>
    <cellStyle name="20% - Énfasis5 2 4 2 5" xfId="2403" xr:uid="{00000000-0005-0000-0000-000065030000}"/>
    <cellStyle name="20% - Énfasis5 2 4 2 5 2" xfId="5660" xr:uid="{9FCF0AEB-17C7-4BD8-876E-4AF82BD1D1B9}"/>
    <cellStyle name="20% - Énfasis5 2 4 2 6" xfId="3593" xr:uid="{6893E637-6BD4-43D3-B2CB-EF5EF1D82C40}"/>
    <cellStyle name="20% - Énfasis5 2 4 3" xfId="537" xr:uid="{00000000-0005-0000-0000-000066030000}"/>
    <cellStyle name="20% - Énfasis5 2 4 3 2" xfId="1743" xr:uid="{00000000-0005-0000-0000-000067030000}"/>
    <cellStyle name="20% - Énfasis5 2 4 3 2 2" xfId="5002" xr:uid="{B7FB0E81-DCE8-4677-BA50-66EFE7F521BF}"/>
    <cellStyle name="20% - Énfasis5 2 4 3 3" xfId="2622" xr:uid="{00000000-0005-0000-0000-000068030000}"/>
    <cellStyle name="20% - Énfasis5 2 4 3 3 2" xfId="5879" xr:uid="{96641984-C154-4560-94F3-E07E768EC83A}"/>
    <cellStyle name="20% - Énfasis5 2 4 3 4" xfId="3812" xr:uid="{534EBEC3-38EB-4F00-A5A1-58963E7ED6F7}"/>
    <cellStyle name="20% - Énfasis5 2 4 4" xfId="732" xr:uid="{00000000-0005-0000-0000-000069030000}"/>
    <cellStyle name="20% - Énfasis5 2 4 4 2" xfId="1932" xr:uid="{00000000-0005-0000-0000-00006A030000}"/>
    <cellStyle name="20% - Énfasis5 2 4 4 2 2" xfId="5190" xr:uid="{661FEA0E-A446-41C9-8B90-A61FCC8EE72F}"/>
    <cellStyle name="20% - Énfasis5 2 4 4 3" xfId="2810" xr:uid="{00000000-0005-0000-0000-00006B030000}"/>
    <cellStyle name="20% - Énfasis5 2 4 4 3 2" xfId="6067" xr:uid="{EE613CBB-BFD8-4563-A28B-7A3101A3DE9F}"/>
    <cellStyle name="20% - Énfasis5 2 4 4 4" xfId="4000" xr:uid="{A88B72CA-B342-42D9-955A-AB07B05397A6}"/>
    <cellStyle name="20% - Énfasis5 2 4 5" xfId="1012" xr:uid="{00000000-0005-0000-0000-00006C030000}"/>
    <cellStyle name="20% - Énfasis5 2 4 5 2" xfId="3086" xr:uid="{00000000-0005-0000-0000-00006D030000}"/>
    <cellStyle name="20% - Énfasis5 2 4 5 2 2" xfId="6343" xr:uid="{BBBCD1BF-08BF-464E-A08E-F4131766C197}"/>
    <cellStyle name="20% - Énfasis5 2 4 5 3" xfId="4276" xr:uid="{CCF8D0FD-72A9-4E5F-ACE5-3BE93C45D1B6}"/>
    <cellStyle name="20% - Énfasis5 2 4 6" xfId="1340" xr:uid="{00000000-0005-0000-0000-00006E030000}"/>
    <cellStyle name="20% - Énfasis5 2 4 6 2" xfId="4599" xr:uid="{E37C2E87-426D-4C55-A899-CBF9BFA15D83}"/>
    <cellStyle name="20% - Énfasis5 2 4 7" xfId="2219" xr:uid="{00000000-0005-0000-0000-00006F030000}"/>
    <cellStyle name="20% - Énfasis5 2 4 7 2" xfId="5476" xr:uid="{B53BD9C3-7455-4016-BAAA-B9BCB0739A38}"/>
    <cellStyle name="20% - Énfasis5 2 4 8" xfId="3409" xr:uid="{D5F5A2DC-B100-4830-8BDB-03DD68505FEE}"/>
    <cellStyle name="20% - Énfasis5 2 5" xfId="123" xr:uid="{00000000-0005-0000-0000-000070030000}"/>
    <cellStyle name="20% - Énfasis5 2 5 2" xfId="315" xr:uid="{00000000-0005-0000-0000-000071030000}"/>
    <cellStyle name="20% - Énfasis5 2 5 2 2" xfId="881" xr:uid="{00000000-0005-0000-0000-000072030000}"/>
    <cellStyle name="20% - Énfasis5 2 5 2 2 2" xfId="2081" xr:uid="{00000000-0005-0000-0000-000073030000}"/>
    <cellStyle name="20% - Énfasis5 2 5 2 2 2 2" xfId="5339" xr:uid="{A54604C9-41A6-4B32-88D4-5E8D53C6F174}"/>
    <cellStyle name="20% - Énfasis5 2 5 2 2 3" xfId="2959" xr:uid="{00000000-0005-0000-0000-000074030000}"/>
    <cellStyle name="20% - Énfasis5 2 5 2 2 3 2" xfId="6216" xr:uid="{3370C857-895D-474E-99FC-3BF06F2844E7}"/>
    <cellStyle name="20% - Énfasis5 2 5 2 2 4" xfId="4149" xr:uid="{4AD26651-86C9-4ED2-A7F3-E9EC9B420159}"/>
    <cellStyle name="20% - Énfasis5 2 5 2 3" xfId="1161" xr:uid="{00000000-0005-0000-0000-000075030000}"/>
    <cellStyle name="20% - Énfasis5 2 5 2 3 2" xfId="3235" xr:uid="{00000000-0005-0000-0000-000076030000}"/>
    <cellStyle name="20% - Énfasis5 2 5 2 3 2 2" xfId="6492" xr:uid="{B25D7D56-06E5-4884-8634-2501DCE92211}"/>
    <cellStyle name="20% - Énfasis5 2 5 2 3 3" xfId="4425" xr:uid="{89E618CC-1EB8-4E02-910B-273418B0530B}"/>
    <cellStyle name="20% - Énfasis5 2 5 2 4" xfId="1542" xr:uid="{00000000-0005-0000-0000-000077030000}"/>
    <cellStyle name="20% - Énfasis5 2 5 2 4 2" xfId="4801" xr:uid="{20A1B45F-A2D8-48BE-9844-64DAE66B9405}"/>
    <cellStyle name="20% - Énfasis5 2 5 2 5" xfId="2421" xr:uid="{00000000-0005-0000-0000-000078030000}"/>
    <cellStyle name="20% - Énfasis5 2 5 2 5 2" xfId="5678" xr:uid="{FCF16B79-4BD8-40C8-A1CC-5D59306433B7}"/>
    <cellStyle name="20% - Énfasis5 2 5 2 6" xfId="3611" xr:uid="{826B2300-0163-47CD-B4CB-50033CDB0D6E}"/>
    <cellStyle name="20% - Énfasis5 2 5 3" xfId="552" xr:uid="{00000000-0005-0000-0000-000079030000}"/>
    <cellStyle name="20% - Énfasis5 2 5 3 2" xfId="1758" xr:uid="{00000000-0005-0000-0000-00007A030000}"/>
    <cellStyle name="20% - Énfasis5 2 5 3 2 2" xfId="5017" xr:uid="{5BBAFABB-4FCE-48D6-8DA6-CBE1480C073C}"/>
    <cellStyle name="20% - Énfasis5 2 5 3 3" xfId="2637" xr:uid="{00000000-0005-0000-0000-00007B030000}"/>
    <cellStyle name="20% - Énfasis5 2 5 3 3 2" xfId="5894" xr:uid="{E40139AF-B4C2-472A-AFEE-1FF4770E8598}"/>
    <cellStyle name="20% - Énfasis5 2 5 3 4" xfId="3827" xr:uid="{39AEBDB1-D2FA-468A-85D1-AC28F711D28F}"/>
    <cellStyle name="20% - Énfasis5 2 5 4" xfId="747" xr:uid="{00000000-0005-0000-0000-00007C030000}"/>
    <cellStyle name="20% - Énfasis5 2 5 4 2" xfId="1947" xr:uid="{00000000-0005-0000-0000-00007D030000}"/>
    <cellStyle name="20% - Énfasis5 2 5 4 2 2" xfId="5205" xr:uid="{19DB04D6-D9D8-4B63-B81A-2CDBD5D43354}"/>
    <cellStyle name="20% - Énfasis5 2 5 4 3" xfId="2825" xr:uid="{00000000-0005-0000-0000-00007E030000}"/>
    <cellStyle name="20% - Énfasis5 2 5 4 3 2" xfId="6082" xr:uid="{FB813DC1-3A84-4772-B2A5-0F30D49D1ADA}"/>
    <cellStyle name="20% - Énfasis5 2 5 4 4" xfId="4015" xr:uid="{8463E5C3-2431-452A-831E-4D4599FD7B4B}"/>
    <cellStyle name="20% - Énfasis5 2 5 5" xfId="1027" xr:uid="{00000000-0005-0000-0000-00007F030000}"/>
    <cellStyle name="20% - Énfasis5 2 5 5 2" xfId="3101" xr:uid="{00000000-0005-0000-0000-000080030000}"/>
    <cellStyle name="20% - Énfasis5 2 5 5 2 2" xfId="6358" xr:uid="{7BB4F050-39C9-4DF9-91AE-83568E97EEBF}"/>
    <cellStyle name="20% - Énfasis5 2 5 5 3" xfId="4291" xr:uid="{A5CF50F2-D070-4FC3-AF07-03E1DF581ECC}"/>
    <cellStyle name="20% - Énfasis5 2 5 6" xfId="1358" xr:uid="{00000000-0005-0000-0000-000081030000}"/>
    <cellStyle name="20% - Énfasis5 2 5 6 2" xfId="4617" xr:uid="{986EAA13-4AD1-43E1-A325-005B099E0B48}"/>
    <cellStyle name="20% - Énfasis5 2 5 7" xfId="2237" xr:uid="{00000000-0005-0000-0000-000082030000}"/>
    <cellStyle name="20% - Énfasis5 2 5 7 2" xfId="5494" xr:uid="{34458C7B-2378-46E4-845D-EC7BD87B2D52}"/>
    <cellStyle name="20% - Énfasis5 2 5 8" xfId="3427" xr:uid="{FE0E4FFA-42F9-4C9B-90C7-DB9D794F6BB7}"/>
    <cellStyle name="20% - Énfasis5 2 6" xfId="141" xr:uid="{00000000-0005-0000-0000-000083030000}"/>
    <cellStyle name="20% - Énfasis5 2 6 2" xfId="333" xr:uid="{00000000-0005-0000-0000-000084030000}"/>
    <cellStyle name="20% - Énfasis5 2 6 2 2" xfId="896" xr:uid="{00000000-0005-0000-0000-000085030000}"/>
    <cellStyle name="20% - Énfasis5 2 6 2 2 2" xfId="2096" xr:uid="{00000000-0005-0000-0000-000086030000}"/>
    <cellStyle name="20% - Énfasis5 2 6 2 2 2 2" xfId="5354" xr:uid="{B68BCA71-AA1B-414D-AE78-4E396B80DBE3}"/>
    <cellStyle name="20% - Énfasis5 2 6 2 2 3" xfId="2974" xr:uid="{00000000-0005-0000-0000-000087030000}"/>
    <cellStyle name="20% - Énfasis5 2 6 2 2 3 2" xfId="6231" xr:uid="{B6BAE9F5-1C6C-495E-AD52-7182A508906D}"/>
    <cellStyle name="20% - Énfasis5 2 6 2 2 4" xfId="4164" xr:uid="{10B0D016-E657-47F4-8989-4AAF666FB7B7}"/>
    <cellStyle name="20% - Énfasis5 2 6 2 3" xfId="1176" xr:uid="{00000000-0005-0000-0000-000088030000}"/>
    <cellStyle name="20% - Énfasis5 2 6 2 3 2" xfId="3250" xr:uid="{00000000-0005-0000-0000-000089030000}"/>
    <cellStyle name="20% - Énfasis5 2 6 2 3 2 2" xfId="6507" xr:uid="{E543129D-3781-42BA-B581-A91F5EB50205}"/>
    <cellStyle name="20% - Énfasis5 2 6 2 3 3" xfId="4440" xr:uid="{37E34DB4-FC24-4E4B-A3F5-FC8E0AA914F8}"/>
    <cellStyle name="20% - Énfasis5 2 6 2 4" xfId="1560" xr:uid="{00000000-0005-0000-0000-00008A030000}"/>
    <cellStyle name="20% - Énfasis5 2 6 2 4 2" xfId="4819" xr:uid="{7CB0E091-7ED3-4894-B34C-B05358B8CCE1}"/>
    <cellStyle name="20% - Énfasis5 2 6 2 5" xfId="2439" xr:uid="{00000000-0005-0000-0000-00008B030000}"/>
    <cellStyle name="20% - Énfasis5 2 6 2 5 2" xfId="5696" xr:uid="{BEFC2B4C-2440-4163-9B12-5059E255CBE1}"/>
    <cellStyle name="20% - Énfasis5 2 6 2 6" xfId="3629" xr:uid="{89426A40-DE4A-4F86-B6F8-20A44B561AD5}"/>
    <cellStyle name="20% - Énfasis5 2 6 3" xfId="567" xr:uid="{00000000-0005-0000-0000-00008C030000}"/>
    <cellStyle name="20% - Énfasis5 2 6 3 2" xfId="1773" xr:uid="{00000000-0005-0000-0000-00008D030000}"/>
    <cellStyle name="20% - Énfasis5 2 6 3 2 2" xfId="5032" xr:uid="{64EF0C83-B41E-44F8-AF37-0F8F85047076}"/>
    <cellStyle name="20% - Énfasis5 2 6 3 3" xfId="2652" xr:uid="{00000000-0005-0000-0000-00008E030000}"/>
    <cellStyle name="20% - Énfasis5 2 6 3 3 2" xfId="5909" xr:uid="{BA54A31C-84B8-4DD9-8E83-57412788986E}"/>
    <cellStyle name="20% - Énfasis5 2 6 3 4" xfId="3842" xr:uid="{F0BDDF2B-8927-4085-849F-383385550325}"/>
    <cellStyle name="20% - Énfasis5 2 6 4" xfId="762" xr:uid="{00000000-0005-0000-0000-00008F030000}"/>
    <cellStyle name="20% - Énfasis5 2 6 4 2" xfId="1962" xr:uid="{00000000-0005-0000-0000-000090030000}"/>
    <cellStyle name="20% - Énfasis5 2 6 4 2 2" xfId="5220" xr:uid="{7DCEA33C-40E4-43AC-8005-E4F0FF01BD27}"/>
    <cellStyle name="20% - Énfasis5 2 6 4 3" xfId="2840" xr:uid="{00000000-0005-0000-0000-000091030000}"/>
    <cellStyle name="20% - Énfasis5 2 6 4 3 2" xfId="6097" xr:uid="{4D655246-2962-437B-9105-DB42E649A095}"/>
    <cellStyle name="20% - Énfasis5 2 6 4 4" xfId="4030" xr:uid="{7B8289D4-5A40-4FC5-9C33-F0FD68F72163}"/>
    <cellStyle name="20% - Énfasis5 2 6 5" xfId="1042" xr:uid="{00000000-0005-0000-0000-000092030000}"/>
    <cellStyle name="20% - Énfasis5 2 6 5 2" xfId="3116" xr:uid="{00000000-0005-0000-0000-000093030000}"/>
    <cellStyle name="20% - Énfasis5 2 6 5 2 2" xfId="6373" xr:uid="{E5E47BD4-D785-44E2-A43B-89FBE4E53B64}"/>
    <cellStyle name="20% - Énfasis5 2 6 5 3" xfId="4306" xr:uid="{991D98D4-AEAD-4977-837B-2B63BA18EAED}"/>
    <cellStyle name="20% - Énfasis5 2 6 6" xfId="1376" xr:uid="{00000000-0005-0000-0000-000094030000}"/>
    <cellStyle name="20% - Énfasis5 2 6 6 2" xfId="4635" xr:uid="{AD7975B1-D272-4437-B900-18C5D9E39980}"/>
    <cellStyle name="20% - Énfasis5 2 6 7" xfId="2255" xr:uid="{00000000-0005-0000-0000-000095030000}"/>
    <cellStyle name="20% - Énfasis5 2 6 7 2" xfId="5512" xr:uid="{B68AB132-71AA-45A6-B860-E84B2432D9AC}"/>
    <cellStyle name="20% - Énfasis5 2 6 8" xfId="3445" xr:uid="{CC1A1F99-02FC-4079-AB33-787D5356AA90}"/>
    <cellStyle name="20% - Énfasis5 2 7" xfId="160" xr:uid="{00000000-0005-0000-0000-000096030000}"/>
    <cellStyle name="20% - Énfasis5 2 7 2" xfId="352" xr:uid="{00000000-0005-0000-0000-000097030000}"/>
    <cellStyle name="20% - Énfasis5 2 7 2 2" xfId="911" xr:uid="{00000000-0005-0000-0000-000098030000}"/>
    <cellStyle name="20% - Énfasis5 2 7 2 2 2" xfId="2111" xr:uid="{00000000-0005-0000-0000-000099030000}"/>
    <cellStyle name="20% - Énfasis5 2 7 2 2 2 2" xfId="5369" xr:uid="{27CC2352-2B4D-4EB6-9777-DFBFA9498055}"/>
    <cellStyle name="20% - Énfasis5 2 7 2 2 3" xfId="2989" xr:uid="{00000000-0005-0000-0000-00009A030000}"/>
    <cellStyle name="20% - Énfasis5 2 7 2 2 3 2" xfId="6246" xr:uid="{38287429-6A87-4929-845C-3633960E9531}"/>
    <cellStyle name="20% - Énfasis5 2 7 2 2 4" xfId="4179" xr:uid="{85264F0D-3A27-409F-B5A2-9848DD108E95}"/>
    <cellStyle name="20% - Énfasis5 2 7 2 3" xfId="1191" xr:uid="{00000000-0005-0000-0000-00009B030000}"/>
    <cellStyle name="20% - Énfasis5 2 7 2 3 2" xfId="3265" xr:uid="{00000000-0005-0000-0000-00009C030000}"/>
    <cellStyle name="20% - Énfasis5 2 7 2 3 2 2" xfId="6522" xr:uid="{B7EFD263-D41C-457C-B7F2-8E4CDA755522}"/>
    <cellStyle name="20% - Énfasis5 2 7 2 3 3" xfId="4455" xr:uid="{B2740F7F-8039-4F5D-B12F-96F2B1EA7358}"/>
    <cellStyle name="20% - Énfasis5 2 7 2 4" xfId="1579" xr:uid="{00000000-0005-0000-0000-00009D030000}"/>
    <cellStyle name="20% - Énfasis5 2 7 2 4 2" xfId="4838" xr:uid="{8565282E-D3E0-488F-AA7C-78A0EFA9D1FA}"/>
    <cellStyle name="20% - Énfasis5 2 7 2 5" xfId="2458" xr:uid="{00000000-0005-0000-0000-00009E030000}"/>
    <cellStyle name="20% - Énfasis5 2 7 2 5 2" xfId="5715" xr:uid="{996E1522-DF3E-4F46-A6CE-02C12A941353}"/>
    <cellStyle name="20% - Énfasis5 2 7 2 6" xfId="3648" xr:uid="{924E2CA9-AB87-4956-9EC1-C84158FA4D66}"/>
    <cellStyle name="20% - Énfasis5 2 7 3" xfId="582" xr:uid="{00000000-0005-0000-0000-00009F030000}"/>
    <cellStyle name="20% - Énfasis5 2 7 3 2" xfId="1788" xr:uid="{00000000-0005-0000-0000-0000A0030000}"/>
    <cellStyle name="20% - Énfasis5 2 7 3 2 2" xfId="5047" xr:uid="{F1BF4AFD-4E3E-41A1-8B74-022849899D49}"/>
    <cellStyle name="20% - Énfasis5 2 7 3 3" xfId="2667" xr:uid="{00000000-0005-0000-0000-0000A1030000}"/>
    <cellStyle name="20% - Énfasis5 2 7 3 3 2" xfId="5924" xr:uid="{ED64ED12-ECAC-43A6-AB68-BAC800CDE81D}"/>
    <cellStyle name="20% - Énfasis5 2 7 3 4" xfId="3857" xr:uid="{6D134EE4-D8D4-48E4-A6E8-2FDDCA4DD69E}"/>
    <cellStyle name="20% - Énfasis5 2 7 4" xfId="777" xr:uid="{00000000-0005-0000-0000-0000A2030000}"/>
    <cellStyle name="20% - Énfasis5 2 7 4 2" xfId="1977" xr:uid="{00000000-0005-0000-0000-0000A3030000}"/>
    <cellStyle name="20% - Énfasis5 2 7 4 2 2" xfId="5235" xr:uid="{044125DE-D7AE-4EB5-BCDC-03BD0F3F4053}"/>
    <cellStyle name="20% - Énfasis5 2 7 4 3" xfId="2855" xr:uid="{00000000-0005-0000-0000-0000A4030000}"/>
    <cellStyle name="20% - Énfasis5 2 7 4 3 2" xfId="6112" xr:uid="{55F5D013-ADE7-4425-9A6B-095FBC2DF37C}"/>
    <cellStyle name="20% - Énfasis5 2 7 4 4" xfId="4045" xr:uid="{0A8C1734-7A08-4ABF-AD2B-31E65959A93F}"/>
    <cellStyle name="20% - Énfasis5 2 7 5" xfId="1057" xr:uid="{00000000-0005-0000-0000-0000A5030000}"/>
    <cellStyle name="20% - Énfasis5 2 7 5 2" xfId="3131" xr:uid="{00000000-0005-0000-0000-0000A6030000}"/>
    <cellStyle name="20% - Énfasis5 2 7 5 2 2" xfId="6388" xr:uid="{69D593BC-A04A-4074-A919-FCED129128AC}"/>
    <cellStyle name="20% - Énfasis5 2 7 5 3" xfId="4321" xr:uid="{1D2551ED-70AE-49A9-BC41-95C54867D2BA}"/>
    <cellStyle name="20% - Énfasis5 2 7 6" xfId="1395" xr:uid="{00000000-0005-0000-0000-0000A7030000}"/>
    <cellStyle name="20% - Énfasis5 2 7 6 2" xfId="4654" xr:uid="{ED8E5674-23F9-46B6-907A-C6493C30BE3A}"/>
    <cellStyle name="20% - Énfasis5 2 7 7" xfId="2274" xr:uid="{00000000-0005-0000-0000-0000A8030000}"/>
    <cellStyle name="20% - Énfasis5 2 7 7 2" xfId="5531" xr:uid="{53FE18EA-8269-4CC9-B118-1E21E8A19B71}"/>
    <cellStyle name="20% - Énfasis5 2 7 8" xfId="3464" xr:uid="{AD7A562A-1F2F-4714-A3F2-8EA0478361DC}"/>
    <cellStyle name="20% - Énfasis5 2 8" xfId="179" xr:uid="{00000000-0005-0000-0000-0000A9030000}"/>
    <cellStyle name="20% - Énfasis5 2 8 2" xfId="371" xr:uid="{00000000-0005-0000-0000-0000AA030000}"/>
    <cellStyle name="20% - Énfasis5 2 8 2 2" xfId="926" xr:uid="{00000000-0005-0000-0000-0000AB030000}"/>
    <cellStyle name="20% - Énfasis5 2 8 2 2 2" xfId="2126" xr:uid="{00000000-0005-0000-0000-0000AC030000}"/>
    <cellStyle name="20% - Énfasis5 2 8 2 2 2 2" xfId="5384" xr:uid="{9475AC60-1A10-40F0-B3DC-8C57B48885CD}"/>
    <cellStyle name="20% - Énfasis5 2 8 2 2 3" xfId="3004" xr:uid="{00000000-0005-0000-0000-0000AD030000}"/>
    <cellStyle name="20% - Énfasis5 2 8 2 2 3 2" xfId="6261" xr:uid="{BAC78010-B380-49C6-973C-1290B2E48CD0}"/>
    <cellStyle name="20% - Énfasis5 2 8 2 2 4" xfId="4194" xr:uid="{4F74EEF8-8AFF-450C-BB87-575DE9FD000D}"/>
    <cellStyle name="20% - Énfasis5 2 8 2 3" xfId="1206" xr:uid="{00000000-0005-0000-0000-0000AE030000}"/>
    <cellStyle name="20% - Énfasis5 2 8 2 3 2" xfId="3280" xr:uid="{00000000-0005-0000-0000-0000AF030000}"/>
    <cellStyle name="20% - Énfasis5 2 8 2 3 2 2" xfId="6537" xr:uid="{1878E5F6-4DCE-46D2-8E49-F745FA92D2F0}"/>
    <cellStyle name="20% - Énfasis5 2 8 2 3 3" xfId="4470" xr:uid="{ADE33429-EAD3-4D55-997E-4141F510937F}"/>
    <cellStyle name="20% - Énfasis5 2 8 2 4" xfId="1597" xr:uid="{00000000-0005-0000-0000-0000B0030000}"/>
    <cellStyle name="20% - Énfasis5 2 8 2 4 2" xfId="4856" xr:uid="{9D5FA569-4087-4A7F-80FE-B6D0490F1005}"/>
    <cellStyle name="20% - Énfasis5 2 8 2 5" xfId="2476" xr:uid="{00000000-0005-0000-0000-0000B1030000}"/>
    <cellStyle name="20% - Énfasis5 2 8 2 5 2" xfId="5733" xr:uid="{DD4554A8-4D9C-4B91-911F-2364457EFC29}"/>
    <cellStyle name="20% - Énfasis5 2 8 2 6" xfId="3666" xr:uid="{63C4091E-A5D3-4372-A97C-C86176D35E27}"/>
    <cellStyle name="20% - Énfasis5 2 8 3" xfId="597" xr:uid="{00000000-0005-0000-0000-0000B2030000}"/>
    <cellStyle name="20% - Énfasis5 2 8 3 2" xfId="1803" xr:uid="{00000000-0005-0000-0000-0000B3030000}"/>
    <cellStyle name="20% - Énfasis5 2 8 3 2 2" xfId="5062" xr:uid="{924F993D-F71A-4544-BA46-B249B1BC373D}"/>
    <cellStyle name="20% - Énfasis5 2 8 3 3" xfId="2682" xr:uid="{00000000-0005-0000-0000-0000B4030000}"/>
    <cellStyle name="20% - Énfasis5 2 8 3 3 2" xfId="5939" xr:uid="{D44CB56F-CAB7-4D89-A55B-C06DD38AC88D}"/>
    <cellStyle name="20% - Énfasis5 2 8 3 4" xfId="3872" xr:uid="{73AABA1B-1164-4F26-962D-1643E269FB50}"/>
    <cellStyle name="20% - Énfasis5 2 8 4" xfId="792" xr:uid="{00000000-0005-0000-0000-0000B5030000}"/>
    <cellStyle name="20% - Énfasis5 2 8 4 2" xfId="1992" xr:uid="{00000000-0005-0000-0000-0000B6030000}"/>
    <cellStyle name="20% - Énfasis5 2 8 4 2 2" xfId="5250" xr:uid="{C030D88C-8F47-417C-960F-CD45F9DF5A43}"/>
    <cellStyle name="20% - Énfasis5 2 8 4 3" xfId="2870" xr:uid="{00000000-0005-0000-0000-0000B7030000}"/>
    <cellStyle name="20% - Énfasis5 2 8 4 3 2" xfId="6127" xr:uid="{9510350D-05A7-4DDC-AB68-A28F8B1F1089}"/>
    <cellStyle name="20% - Énfasis5 2 8 4 4" xfId="4060" xr:uid="{297C118A-E9FF-4F12-91C0-397EAA23EDCB}"/>
    <cellStyle name="20% - Énfasis5 2 8 5" xfId="1072" xr:uid="{00000000-0005-0000-0000-0000B8030000}"/>
    <cellStyle name="20% - Énfasis5 2 8 5 2" xfId="3146" xr:uid="{00000000-0005-0000-0000-0000B9030000}"/>
    <cellStyle name="20% - Énfasis5 2 8 5 2 2" xfId="6403" xr:uid="{19611B23-28AF-4B51-B7BC-29E0B0F2C785}"/>
    <cellStyle name="20% - Énfasis5 2 8 5 3" xfId="4336" xr:uid="{1A49EEE5-9AB6-4A3B-9E1E-6207D88F3120}"/>
    <cellStyle name="20% - Énfasis5 2 8 6" xfId="1413" xr:uid="{00000000-0005-0000-0000-0000BA030000}"/>
    <cellStyle name="20% - Énfasis5 2 8 6 2" xfId="4672" xr:uid="{7325F6DD-62AA-409B-836A-56E08F1C6406}"/>
    <cellStyle name="20% - Énfasis5 2 8 7" xfId="2292" xr:uid="{00000000-0005-0000-0000-0000BB030000}"/>
    <cellStyle name="20% - Énfasis5 2 8 7 2" xfId="5549" xr:uid="{4DF7A339-AA3D-4ADC-83A3-07F0263C81EE}"/>
    <cellStyle name="20% - Énfasis5 2 8 8" xfId="3482" xr:uid="{8B78AB12-1C38-4F83-9FC7-FC69BA80EA47}"/>
    <cellStyle name="20% - Énfasis5 2 9" xfId="198" xr:uid="{00000000-0005-0000-0000-0000BC030000}"/>
    <cellStyle name="20% - Énfasis5 2 9 2" xfId="390" xr:uid="{00000000-0005-0000-0000-0000BD030000}"/>
    <cellStyle name="20% - Énfasis5 2 9 2 2" xfId="941" xr:uid="{00000000-0005-0000-0000-0000BE030000}"/>
    <cellStyle name="20% - Énfasis5 2 9 2 2 2" xfId="2141" xr:uid="{00000000-0005-0000-0000-0000BF030000}"/>
    <cellStyle name="20% - Énfasis5 2 9 2 2 2 2" xfId="5399" xr:uid="{CE474B5C-0915-4093-83F4-9E3F1C669FB7}"/>
    <cellStyle name="20% - Énfasis5 2 9 2 2 3" xfId="3019" xr:uid="{00000000-0005-0000-0000-0000C0030000}"/>
    <cellStyle name="20% - Énfasis5 2 9 2 2 3 2" xfId="6276" xr:uid="{B8F51EAA-0487-4898-AA46-E72292847ECB}"/>
    <cellStyle name="20% - Énfasis5 2 9 2 2 4" xfId="4209" xr:uid="{9BAC0AF9-B99F-47F4-8111-BB961FCE3D27}"/>
    <cellStyle name="20% - Énfasis5 2 9 2 3" xfId="1221" xr:uid="{00000000-0005-0000-0000-0000C1030000}"/>
    <cellStyle name="20% - Énfasis5 2 9 2 3 2" xfId="3295" xr:uid="{00000000-0005-0000-0000-0000C2030000}"/>
    <cellStyle name="20% - Énfasis5 2 9 2 3 2 2" xfId="6552" xr:uid="{46016A26-3859-439E-8897-C3E07866967E}"/>
    <cellStyle name="20% - Énfasis5 2 9 2 3 3" xfId="4485" xr:uid="{C556ADB2-A42D-472E-8567-DFF9230CD378}"/>
    <cellStyle name="20% - Énfasis5 2 9 2 4" xfId="1615" xr:uid="{00000000-0005-0000-0000-0000C3030000}"/>
    <cellStyle name="20% - Énfasis5 2 9 2 4 2" xfId="4874" xr:uid="{E402BD9B-183D-4792-823C-6071511F880F}"/>
    <cellStyle name="20% - Énfasis5 2 9 2 5" xfId="2494" xr:uid="{00000000-0005-0000-0000-0000C4030000}"/>
    <cellStyle name="20% - Énfasis5 2 9 2 5 2" xfId="5751" xr:uid="{F1543136-99B6-4D53-BD13-AE1CF4661976}"/>
    <cellStyle name="20% - Énfasis5 2 9 2 6" xfId="3684" xr:uid="{28DAC5BF-A4E7-4FFD-AA0D-61042C3FEA1F}"/>
    <cellStyle name="20% - Énfasis5 2 9 3" xfId="612" xr:uid="{00000000-0005-0000-0000-0000C5030000}"/>
    <cellStyle name="20% - Énfasis5 2 9 3 2" xfId="1818" xr:uid="{00000000-0005-0000-0000-0000C6030000}"/>
    <cellStyle name="20% - Énfasis5 2 9 3 2 2" xfId="5077" xr:uid="{E2874D54-5C0C-4141-AEA8-908215837913}"/>
    <cellStyle name="20% - Énfasis5 2 9 3 3" xfId="2697" xr:uid="{00000000-0005-0000-0000-0000C7030000}"/>
    <cellStyle name="20% - Énfasis5 2 9 3 3 2" xfId="5954" xr:uid="{D3FE4B54-8704-48EC-ACCD-F9D792A55463}"/>
    <cellStyle name="20% - Énfasis5 2 9 3 4" xfId="3887" xr:uid="{2B3887D9-407D-42C7-806C-D4C1E1CB2774}"/>
    <cellStyle name="20% - Énfasis5 2 9 4" xfId="807" xr:uid="{00000000-0005-0000-0000-0000C8030000}"/>
    <cellStyle name="20% - Énfasis5 2 9 4 2" xfId="2007" xr:uid="{00000000-0005-0000-0000-0000C9030000}"/>
    <cellStyle name="20% - Énfasis5 2 9 4 2 2" xfId="5265" xr:uid="{3DBA21B7-A9D6-451E-B8F1-604983B95E41}"/>
    <cellStyle name="20% - Énfasis5 2 9 4 3" xfId="2885" xr:uid="{00000000-0005-0000-0000-0000CA030000}"/>
    <cellStyle name="20% - Énfasis5 2 9 4 3 2" xfId="6142" xr:uid="{950A6721-49B1-4D8B-91CF-AEEB9B5EA4B4}"/>
    <cellStyle name="20% - Énfasis5 2 9 4 4" xfId="4075" xr:uid="{3E7E956B-D22B-4285-8259-9E3A5D8D4FCF}"/>
    <cellStyle name="20% - Énfasis5 2 9 5" xfId="1087" xr:uid="{00000000-0005-0000-0000-0000CB030000}"/>
    <cellStyle name="20% - Énfasis5 2 9 5 2" xfId="3161" xr:uid="{00000000-0005-0000-0000-0000CC030000}"/>
    <cellStyle name="20% - Énfasis5 2 9 5 2 2" xfId="6418" xr:uid="{FB263109-022C-4DDC-8EDC-3169DCC2CB56}"/>
    <cellStyle name="20% - Énfasis5 2 9 5 3" xfId="4351" xr:uid="{A28E8B85-FA83-4D1D-BA46-DADDDD7F98F8}"/>
    <cellStyle name="20% - Énfasis5 2 9 6" xfId="1431" xr:uid="{00000000-0005-0000-0000-0000CD030000}"/>
    <cellStyle name="20% - Énfasis5 2 9 6 2" xfId="4690" xr:uid="{B53AB82C-94B8-4BFF-8E77-5934742A11DD}"/>
    <cellStyle name="20% - Énfasis5 2 9 7" xfId="2310" xr:uid="{00000000-0005-0000-0000-0000CE030000}"/>
    <cellStyle name="20% - Énfasis5 2 9 7 2" xfId="5567" xr:uid="{5EE0B189-1A9C-41A3-B04C-652F0BCC38E9}"/>
    <cellStyle name="20% - Énfasis5 2 9 8" xfId="3500" xr:uid="{78A17481-A961-4099-AAD0-0E1AA333ED88}"/>
    <cellStyle name="20% - Énfasis6 2" xfId="11" xr:uid="{00000000-0005-0000-0000-0000CF030000}"/>
    <cellStyle name="20% - Énfasis6 2 10" xfId="217" xr:uid="{00000000-0005-0000-0000-0000D0030000}"/>
    <cellStyle name="20% - Énfasis6 2 10 2" xfId="628" xr:uid="{00000000-0005-0000-0000-0000D1030000}"/>
    <cellStyle name="20% - Énfasis6 2 10 2 2" xfId="1834" xr:uid="{00000000-0005-0000-0000-0000D2030000}"/>
    <cellStyle name="20% - Énfasis6 2 10 2 2 2" xfId="5093" xr:uid="{9D666BC1-0E62-468A-B4FF-64C3BCD32E3C}"/>
    <cellStyle name="20% - Énfasis6 2 10 2 3" xfId="2713" xr:uid="{00000000-0005-0000-0000-0000D3030000}"/>
    <cellStyle name="20% - Énfasis6 2 10 2 3 2" xfId="5970" xr:uid="{B0ED847B-49D3-4BD2-B033-36A79FEA8A10}"/>
    <cellStyle name="20% - Énfasis6 2 10 2 4" xfId="3903" xr:uid="{017F9BF4-21C5-4219-B576-948EB0C1BAC0}"/>
    <cellStyle name="20% - Énfasis6 2 10 3" xfId="823" xr:uid="{00000000-0005-0000-0000-0000D4030000}"/>
    <cellStyle name="20% - Énfasis6 2 10 3 2" xfId="2023" xr:uid="{00000000-0005-0000-0000-0000D5030000}"/>
    <cellStyle name="20% - Énfasis6 2 10 3 2 2" xfId="5281" xr:uid="{D47F0D5E-CA46-47F6-BF6F-3D3AE2C3EDF0}"/>
    <cellStyle name="20% - Énfasis6 2 10 3 3" xfId="2901" xr:uid="{00000000-0005-0000-0000-0000D6030000}"/>
    <cellStyle name="20% - Énfasis6 2 10 3 3 2" xfId="6158" xr:uid="{D2BD4DFA-F546-4E9D-9016-7065E75BDE24}"/>
    <cellStyle name="20% - Énfasis6 2 10 3 4" xfId="4091" xr:uid="{2C3A8349-DE64-424F-8642-330C43F0BD05}"/>
    <cellStyle name="20% - Énfasis6 2 10 4" xfId="1103" xr:uid="{00000000-0005-0000-0000-0000D7030000}"/>
    <cellStyle name="20% - Énfasis6 2 10 4 2" xfId="3177" xr:uid="{00000000-0005-0000-0000-0000D8030000}"/>
    <cellStyle name="20% - Énfasis6 2 10 4 2 2" xfId="6434" xr:uid="{CF61FB10-CDDC-4223-B217-969617F3ABC4}"/>
    <cellStyle name="20% - Énfasis6 2 10 4 3" xfId="4367" xr:uid="{A5165669-75D3-423A-98AE-89B3A466707C}"/>
    <cellStyle name="20% - Énfasis6 2 10 5" xfId="1450" xr:uid="{00000000-0005-0000-0000-0000D9030000}"/>
    <cellStyle name="20% - Énfasis6 2 10 5 2" xfId="4709" xr:uid="{9ABF713D-670E-4057-97CB-1CBC1C9B75F1}"/>
    <cellStyle name="20% - Énfasis6 2 10 6" xfId="2329" xr:uid="{00000000-0005-0000-0000-0000DA030000}"/>
    <cellStyle name="20% - Énfasis6 2 10 6 2" xfId="5586" xr:uid="{F0C7DA46-5412-462A-B44C-CA3EFAC9EF49}"/>
    <cellStyle name="20% - Énfasis6 2 10 7" xfId="3519" xr:uid="{F09D7E16-7A7C-46DE-932E-E0AE8299FA4E}"/>
    <cellStyle name="20% - Énfasis6 2 11" xfId="432" xr:uid="{00000000-0005-0000-0000-0000DB030000}"/>
    <cellStyle name="20% - Énfasis6 2 11 2" xfId="1237" xr:uid="{00000000-0005-0000-0000-0000DC030000}"/>
    <cellStyle name="20% - Énfasis6 2 11 2 2" xfId="3311" xr:uid="{00000000-0005-0000-0000-0000DD030000}"/>
    <cellStyle name="20% - Énfasis6 2 11 2 2 2" xfId="6568" xr:uid="{412DE92E-5FBD-479D-8E8A-53C579AAF985}"/>
    <cellStyle name="20% - Énfasis6 2 11 2 3" xfId="4501" xr:uid="{9696B15E-98D2-423E-9521-A38DA6109CC5}"/>
    <cellStyle name="20% - Énfasis6 2 11 3" xfId="1655" xr:uid="{00000000-0005-0000-0000-0000DE030000}"/>
    <cellStyle name="20% - Énfasis6 2 11 3 2" xfId="4914" xr:uid="{242D7A96-0D41-40C9-ADA7-8890C31F91AB}"/>
    <cellStyle name="20% - Énfasis6 2 11 4" xfId="2534" xr:uid="{00000000-0005-0000-0000-0000DF030000}"/>
    <cellStyle name="20% - Énfasis6 2 11 4 2" xfId="5791" xr:uid="{8FDC92BF-CD10-48FF-914E-2DA8222BDB01}"/>
    <cellStyle name="20% - Énfasis6 2 11 5" xfId="3724" xr:uid="{DA598AB0-4BCC-4D8C-9D33-2F207F60085D}"/>
    <cellStyle name="20% - Énfasis6 2 12" xfId="458" xr:uid="{00000000-0005-0000-0000-0000E0030000}"/>
    <cellStyle name="20% - Énfasis6 2 12 2" xfId="1255" xr:uid="{00000000-0005-0000-0000-0000E1030000}"/>
    <cellStyle name="20% - Énfasis6 2 12 2 2" xfId="3326" xr:uid="{00000000-0005-0000-0000-0000E2030000}"/>
    <cellStyle name="20% - Énfasis6 2 12 2 2 2" xfId="6583" xr:uid="{3A545A98-52C7-4562-998F-79973D9CBC95}"/>
    <cellStyle name="20% - Énfasis6 2 12 2 3" xfId="4516" xr:uid="{AD423F77-B8E0-422C-B60A-A1FD9DC3472B}"/>
    <cellStyle name="20% - Énfasis6 2 12 3" xfId="1670" xr:uid="{00000000-0005-0000-0000-0000E3030000}"/>
    <cellStyle name="20% - Énfasis6 2 12 3 2" xfId="4929" xr:uid="{83FB9D87-A5E5-4176-AE0E-399F6CDB0C94}"/>
    <cellStyle name="20% - Énfasis6 2 12 4" xfId="2549" xr:uid="{00000000-0005-0000-0000-0000E4030000}"/>
    <cellStyle name="20% - Énfasis6 2 12 4 2" xfId="5806" xr:uid="{C92C1A7D-87A4-4305-AB1C-4DF499F9AA6E}"/>
    <cellStyle name="20% - Énfasis6 2 12 5" xfId="3739" xr:uid="{B086FB24-A010-49B3-A48E-8441E481AD02}"/>
    <cellStyle name="20% - Énfasis6 2 13" xfId="473" xr:uid="{00000000-0005-0000-0000-0000E5030000}"/>
    <cellStyle name="20% - Énfasis6 2 13 2" xfId="1270" xr:uid="{00000000-0005-0000-0000-0000E6030000}"/>
    <cellStyle name="20% - Énfasis6 2 13 2 2" xfId="3341" xr:uid="{00000000-0005-0000-0000-0000E7030000}"/>
    <cellStyle name="20% - Énfasis6 2 13 2 2 2" xfId="6598" xr:uid="{C3BFA811-2BD9-456D-A0BE-285B7DB47896}"/>
    <cellStyle name="20% - Énfasis6 2 13 2 3" xfId="4531" xr:uid="{11EC19C0-9738-4392-813A-3672B9EF92E6}"/>
    <cellStyle name="20% - Énfasis6 2 13 3" xfId="1685" xr:uid="{00000000-0005-0000-0000-0000E8030000}"/>
    <cellStyle name="20% - Énfasis6 2 13 3 2" xfId="4944" xr:uid="{B075E616-5F39-44A0-9136-4C5783D158F3}"/>
    <cellStyle name="20% - Énfasis6 2 13 4" xfId="2564" xr:uid="{00000000-0005-0000-0000-0000E9030000}"/>
    <cellStyle name="20% - Énfasis6 2 13 4 2" xfId="5821" xr:uid="{BB873ECE-FB19-4404-9CE8-36EBCA15E853}"/>
    <cellStyle name="20% - Énfasis6 2 13 5" xfId="3754" xr:uid="{39F1C556-4A84-4BA0-8DA4-74240C0FC7BD}"/>
    <cellStyle name="20% - Énfasis6 2 14" xfId="492" xr:uid="{00000000-0005-0000-0000-0000EA030000}"/>
    <cellStyle name="20% - Énfasis6 2 14 2" xfId="1700" xr:uid="{00000000-0005-0000-0000-0000EB030000}"/>
    <cellStyle name="20% - Énfasis6 2 14 2 2" xfId="4959" xr:uid="{0C947599-FAF6-4705-95E3-4734B1167F81}"/>
    <cellStyle name="20% - Énfasis6 2 14 3" xfId="2579" xr:uid="{00000000-0005-0000-0000-0000EC030000}"/>
    <cellStyle name="20% - Énfasis6 2 14 3 2" xfId="5836" xr:uid="{691A38B0-BADB-4283-85C3-8B44B978861F}"/>
    <cellStyle name="20% - Énfasis6 2 14 4" xfId="3769" xr:uid="{D04BA715-D2EA-430A-87D0-A933D780CC11}"/>
    <cellStyle name="20% - Énfasis6 2 15" xfId="649" xr:uid="{00000000-0005-0000-0000-0000ED030000}"/>
    <cellStyle name="20% - Énfasis6 2 15 2" xfId="1852" xr:uid="{00000000-0005-0000-0000-0000EE030000}"/>
    <cellStyle name="20% - Énfasis6 2 15 2 2" xfId="5111" xr:uid="{30FCC975-56ED-4CE5-8C40-887452C84D7B}"/>
    <cellStyle name="20% - Énfasis6 2 15 3" xfId="2731" xr:uid="{00000000-0005-0000-0000-0000EF030000}"/>
    <cellStyle name="20% - Énfasis6 2 15 3 2" xfId="5988" xr:uid="{F0CB7BA6-39CC-4181-9B98-56BF66D0EF46}"/>
    <cellStyle name="20% - Énfasis6 2 15 4" xfId="3921" xr:uid="{A9CD6969-8352-4B01-AA73-868509197A3E}"/>
    <cellStyle name="20% - Énfasis6 2 16" xfId="665" xr:uid="{00000000-0005-0000-0000-0000F0030000}"/>
    <cellStyle name="20% - Énfasis6 2 16 2" xfId="1868" xr:uid="{00000000-0005-0000-0000-0000F1030000}"/>
    <cellStyle name="20% - Énfasis6 2 16 2 2" xfId="5126" xr:uid="{818B1AAD-F77C-4FEF-8A51-B8C546FF76CC}"/>
    <cellStyle name="20% - Énfasis6 2 16 3" xfId="2746" xr:uid="{00000000-0005-0000-0000-0000F2030000}"/>
    <cellStyle name="20% - Énfasis6 2 16 3 2" xfId="6003" xr:uid="{A8A50D96-2C20-4F6C-A435-6433FA51293B}"/>
    <cellStyle name="20% - Énfasis6 2 16 4" xfId="3936" xr:uid="{0B910CA2-99E5-481A-BD3F-B98B09D420B7}"/>
    <cellStyle name="20% - Énfasis6 2 17" xfId="689" xr:uid="{00000000-0005-0000-0000-0000F3030000}"/>
    <cellStyle name="20% - Énfasis6 2 17 2" xfId="1889" xr:uid="{00000000-0005-0000-0000-0000F4030000}"/>
    <cellStyle name="20% - Énfasis6 2 17 2 2" xfId="5147" xr:uid="{ADD9800C-8000-4FF8-B1F0-CC42200B56AC}"/>
    <cellStyle name="20% - Énfasis6 2 17 3" xfId="2767" xr:uid="{00000000-0005-0000-0000-0000F5030000}"/>
    <cellStyle name="20% - Énfasis6 2 17 3 2" xfId="6024" xr:uid="{84D0350B-A72F-46E2-8788-FFB8ED8E8A20}"/>
    <cellStyle name="20% - Énfasis6 2 17 4" xfId="3957" xr:uid="{FA1FA02C-E3F9-4714-AA96-22173723489D}"/>
    <cellStyle name="20% - Énfasis6 2 18" xfId="969" xr:uid="{00000000-0005-0000-0000-0000F6030000}"/>
    <cellStyle name="20% - Énfasis6 2 18 2" xfId="3043" xr:uid="{00000000-0005-0000-0000-0000F7030000}"/>
    <cellStyle name="20% - Énfasis6 2 18 2 2" xfId="6300" xr:uid="{979FA3FE-B6CF-4944-87D2-F20AE1ADACF0}"/>
    <cellStyle name="20% - Énfasis6 2 18 3" xfId="4233" xr:uid="{F11833A5-D979-45BF-AF7A-FFD622971E2C}"/>
    <cellStyle name="20% - Énfasis6 2 19" xfId="1288" xr:uid="{00000000-0005-0000-0000-0000F8030000}"/>
    <cellStyle name="20% - Énfasis6 2 19 2" xfId="4548" xr:uid="{0433FB76-E932-4449-9D96-16DD4F8885B7}"/>
    <cellStyle name="20% - Énfasis6 2 2" xfId="66" xr:uid="{00000000-0005-0000-0000-0000F9030000}"/>
    <cellStyle name="20% - Énfasis6 2 2 2" xfId="260" xr:uid="{00000000-0005-0000-0000-0000FA030000}"/>
    <cellStyle name="20% - Énfasis6 2 2 2 2" xfId="838" xr:uid="{00000000-0005-0000-0000-0000FB030000}"/>
    <cellStyle name="20% - Énfasis6 2 2 2 2 2" xfId="2038" xr:uid="{00000000-0005-0000-0000-0000FC030000}"/>
    <cellStyle name="20% - Énfasis6 2 2 2 2 2 2" xfId="5296" xr:uid="{C76B0395-177D-4E65-B8AD-E03B1C2E2D09}"/>
    <cellStyle name="20% - Énfasis6 2 2 2 2 3" xfId="2916" xr:uid="{00000000-0005-0000-0000-0000FD030000}"/>
    <cellStyle name="20% - Énfasis6 2 2 2 2 3 2" xfId="6173" xr:uid="{91E629F5-A286-4F51-AA14-EE1D6BEE01BD}"/>
    <cellStyle name="20% - Énfasis6 2 2 2 2 4" xfId="4106" xr:uid="{445F63D8-C675-4A62-9675-DCB4BDD788C9}"/>
    <cellStyle name="20% - Énfasis6 2 2 2 3" xfId="1118" xr:uid="{00000000-0005-0000-0000-0000FE030000}"/>
    <cellStyle name="20% - Énfasis6 2 2 2 3 2" xfId="3192" xr:uid="{00000000-0005-0000-0000-0000FF030000}"/>
    <cellStyle name="20% - Énfasis6 2 2 2 3 2 2" xfId="6449" xr:uid="{77866660-4960-4E26-847B-01A96D9AABDE}"/>
    <cellStyle name="20% - Énfasis6 2 2 2 3 3" xfId="4382" xr:uid="{98061071-1D4B-4504-A583-FDB2A4C0DB6A}"/>
    <cellStyle name="20% - Énfasis6 2 2 2 4" xfId="1490" xr:uid="{00000000-0005-0000-0000-000000040000}"/>
    <cellStyle name="20% - Énfasis6 2 2 2 4 2" xfId="4749" xr:uid="{CFEBE21C-069A-49D9-8C03-10894C978ED8}"/>
    <cellStyle name="20% - Énfasis6 2 2 2 5" xfId="2369" xr:uid="{00000000-0005-0000-0000-000001040000}"/>
    <cellStyle name="20% - Énfasis6 2 2 2 5 2" xfId="5626" xr:uid="{6CA67DE3-EF83-4DBD-AE47-A5D40F8817D2}"/>
    <cellStyle name="20% - Énfasis6 2 2 2 6" xfId="3559" xr:uid="{52C6117D-77C2-44FF-86C9-2C67EB943E4F}"/>
    <cellStyle name="20% - Énfasis6 2 2 3" xfId="508" xr:uid="{00000000-0005-0000-0000-000002040000}"/>
    <cellStyle name="20% - Énfasis6 2 2 3 2" xfId="1714" xr:uid="{00000000-0005-0000-0000-000003040000}"/>
    <cellStyle name="20% - Énfasis6 2 2 3 2 2" xfId="4973" xr:uid="{6E945F8F-954C-4FB3-A017-4C2F50C5D3F6}"/>
    <cellStyle name="20% - Énfasis6 2 2 3 3" xfId="2593" xr:uid="{00000000-0005-0000-0000-000004040000}"/>
    <cellStyle name="20% - Énfasis6 2 2 3 3 2" xfId="5850" xr:uid="{C4EF9491-62D9-4320-9A1A-B27D45D4AC1C}"/>
    <cellStyle name="20% - Énfasis6 2 2 3 4" xfId="3783" xr:uid="{A3D33C53-B804-4D56-8657-BC7BF55E86C4}"/>
    <cellStyle name="20% - Énfasis6 2 2 4" xfId="703" xr:uid="{00000000-0005-0000-0000-000005040000}"/>
    <cellStyle name="20% - Énfasis6 2 2 4 2" xfId="1903" xr:uid="{00000000-0005-0000-0000-000006040000}"/>
    <cellStyle name="20% - Énfasis6 2 2 4 2 2" xfId="5161" xr:uid="{F8C6CF38-C9F1-42DF-8867-76299F21EBF8}"/>
    <cellStyle name="20% - Énfasis6 2 2 4 3" xfId="2781" xr:uid="{00000000-0005-0000-0000-000007040000}"/>
    <cellStyle name="20% - Énfasis6 2 2 4 3 2" xfId="6038" xr:uid="{075179B3-F7AE-4AD3-8164-7A04D9265FA1}"/>
    <cellStyle name="20% - Énfasis6 2 2 4 4" xfId="3971" xr:uid="{6222C3B7-D1B0-4CDB-8D42-D4E34329CCF1}"/>
    <cellStyle name="20% - Énfasis6 2 2 5" xfId="983" xr:uid="{00000000-0005-0000-0000-000008040000}"/>
    <cellStyle name="20% - Énfasis6 2 2 5 2" xfId="3057" xr:uid="{00000000-0005-0000-0000-000009040000}"/>
    <cellStyle name="20% - Énfasis6 2 2 5 2 2" xfId="6314" xr:uid="{3CC89226-CCC1-4CEF-A4B6-DB35E006A5F0}"/>
    <cellStyle name="20% - Énfasis6 2 2 5 3" xfId="4247" xr:uid="{FA431579-C67B-46A5-B5B7-E714810D2B4A}"/>
    <cellStyle name="20% - Énfasis6 2 2 6" xfId="1305" xr:uid="{00000000-0005-0000-0000-00000A040000}"/>
    <cellStyle name="20% - Énfasis6 2 2 6 2" xfId="4564" xr:uid="{C37B5A93-54B8-4496-83FD-33596C98C26E}"/>
    <cellStyle name="20% - Énfasis6 2 2 7" xfId="2184" xr:uid="{00000000-0005-0000-0000-00000B040000}"/>
    <cellStyle name="20% - Énfasis6 2 2 7 2" xfId="5441" xr:uid="{C52D053A-1565-41F6-9465-A0AD114C0065}"/>
    <cellStyle name="20% - Énfasis6 2 2 8" xfId="3374" xr:uid="{D6BEB500-7FC7-4EF2-9A45-BA9F25A57858}"/>
    <cellStyle name="20% - Énfasis6 2 20" xfId="2168" xr:uid="{00000000-0005-0000-0000-00000C040000}"/>
    <cellStyle name="20% - Énfasis6 2 20 2" xfId="5425" xr:uid="{A9419AE7-8271-4CC2-BB8B-841A6E143964}"/>
    <cellStyle name="20% - Énfasis6 2 21" xfId="3358" xr:uid="{5D0352A8-9E42-44D7-8A53-5AA6DB0C9D03}"/>
    <cellStyle name="20% - Énfasis6 2 22" xfId="6613" xr:uid="{1A021AFE-4B43-49C1-9245-D4C5B1F00FBB}"/>
    <cellStyle name="20% - Énfasis6 2 3" xfId="86" xr:uid="{00000000-0005-0000-0000-00000D040000}"/>
    <cellStyle name="20% - Énfasis6 2 3 2" xfId="278" xr:uid="{00000000-0005-0000-0000-00000E040000}"/>
    <cellStyle name="20% - Énfasis6 2 3 2 2" xfId="852" xr:uid="{00000000-0005-0000-0000-00000F040000}"/>
    <cellStyle name="20% - Énfasis6 2 3 2 2 2" xfId="2052" xr:uid="{00000000-0005-0000-0000-000010040000}"/>
    <cellStyle name="20% - Énfasis6 2 3 2 2 2 2" xfId="5310" xr:uid="{D8FA7A41-0041-487C-869D-F0EECF7C4B50}"/>
    <cellStyle name="20% - Énfasis6 2 3 2 2 3" xfId="2930" xr:uid="{00000000-0005-0000-0000-000011040000}"/>
    <cellStyle name="20% - Énfasis6 2 3 2 2 3 2" xfId="6187" xr:uid="{4E6CF0B5-A7B8-474D-848B-FAE21E3D9AF2}"/>
    <cellStyle name="20% - Énfasis6 2 3 2 2 4" xfId="4120" xr:uid="{05AAE27F-FAA3-45A5-8F36-0909E8761709}"/>
    <cellStyle name="20% - Énfasis6 2 3 2 3" xfId="1132" xr:uid="{00000000-0005-0000-0000-000012040000}"/>
    <cellStyle name="20% - Énfasis6 2 3 2 3 2" xfId="3206" xr:uid="{00000000-0005-0000-0000-000013040000}"/>
    <cellStyle name="20% - Énfasis6 2 3 2 3 2 2" xfId="6463" xr:uid="{6177479F-DC26-4CE0-A69F-4169991080BE}"/>
    <cellStyle name="20% - Énfasis6 2 3 2 3 3" xfId="4396" xr:uid="{DA51E673-82FE-4BC4-9BA5-901733E0B5F9}"/>
    <cellStyle name="20% - Énfasis6 2 3 2 4" xfId="1507" xr:uid="{00000000-0005-0000-0000-000014040000}"/>
    <cellStyle name="20% - Énfasis6 2 3 2 4 2" xfId="4766" xr:uid="{EC95A975-7D54-4CEA-B074-522193465988}"/>
    <cellStyle name="20% - Énfasis6 2 3 2 5" xfId="2386" xr:uid="{00000000-0005-0000-0000-000015040000}"/>
    <cellStyle name="20% - Énfasis6 2 3 2 5 2" xfId="5643" xr:uid="{A75EF779-F5E1-4371-9069-CC3D74C48E89}"/>
    <cellStyle name="20% - Énfasis6 2 3 2 6" xfId="3576" xr:uid="{4B6C4B90-510F-44F1-9510-317793D778B0}"/>
    <cellStyle name="20% - Énfasis6 2 3 3" xfId="523" xr:uid="{00000000-0005-0000-0000-000016040000}"/>
    <cellStyle name="20% - Énfasis6 2 3 3 2" xfId="1729" xr:uid="{00000000-0005-0000-0000-000017040000}"/>
    <cellStyle name="20% - Énfasis6 2 3 3 2 2" xfId="4988" xr:uid="{01C358A8-048D-4E53-B38C-B08A116478CE}"/>
    <cellStyle name="20% - Énfasis6 2 3 3 3" xfId="2608" xr:uid="{00000000-0005-0000-0000-000018040000}"/>
    <cellStyle name="20% - Énfasis6 2 3 3 3 2" xfId="5865" xr:uid="{3192A249-695D-458C-9A8D-32C81CF094BB}"/>
    <cellStyle name="20% - Énfasis6 2 3 3 4" xfId="3798" xr:uid="{D9EE0665-49AB-4814-A37A-0D97E7CCA80A}"/>
    <cellStyle name="20% - Énfasis6 2 3 4" xfId="718" xr:uid="{00000000-0005-0000-0000-000019040000}"/>
    <cellStyle name="20% - Énfasis6 2 3 4 2" xfId="1918" xr:uid="{00000000-0005-0000-0000-00001A040000}"/>
    <cellStyle name="20% - Énfasis6 2 3 4 2 2" xfId="5176" xr:uid="{1F4ED6BD-263D-44C7-AF11-58706723D412}"/>
    <cellStyle name="20% - Énfasis6 2 3 4 3" xfId="2796" xr:uid="{00000000-0005-0000-0000-00001B040000}"/>
    <cellStyle name="20% - Énfasis6 2 3 4 3 2" xfId="6053" xr:uid="{005A795F-85D0-477D-8605-37CDC903C563}"/>
    <cellStyle name="20% - Énfasis6 2 3 4 4" xfId="3986" xr:uid="{20D98C91-81AA-4ABA-90D4-C07E6691670B}"/>
    <cellStyle name="20% - Énfasis6 2 3 5" xfId="998" xr:uid="{00000000-0005-0000-0000-00001C040000}"/>
    <cellStyle name="20% - Énfasis6 2 3 5 2" xfId="3072" xr:uid="{00000000-0005-0000-0000-00001D040000}"/>
    <cellStyle name="20% - Énfasis6 2 3 5 2 2" xfId="6329" xr:uid="{FE1B1AB0-5C1F-4DCB-8657-B52F3791D985}"/>
    <cellStyle name="20% - Énfasis6 2 3 5 3" xfId="4262" xr:uid="{FCD13580-B7F0-49A1-B93B-F12B269EEFC1}"/>
    <cellStyle name="20% - Énfasis6 2 3 6" xfId="1323" xr:uid="{00000000-0005-0000-0000-00001E040000}"/>
    <cellStyle name="20% - Énfasis6 2 3 6 2" xfId="4582" xr:uid="{44BE1BDE-2B66-4E4B-8084-92BB81DE3AC1}"/>
    <cellStyle name="20% - Énfasis6 2 3 7" xfId="2202" xr:uid="{00000000-0005-0000-0000-00001F040000}"/>
    <cellStyle name="20% - Énfasis6 2 3 7 2" xfId="5459" xr:uid="{DEA1F7E8-E665-4797-8105-C675E4EA1C37}"/>
    <cellStyle name="20% - Énfasis6 2 3 8" xfId="3392" xr:uid="{866C26B8-5549-49DF-B54D-034AC126DC8E}"/>
    <cellStyle name="20% - Énfasis6 2 4" xfId="105" xr:uid="{00000000-0005-0000-0000-000020040000}"/>
    <cellStyle name="20% - Énfasis6 2 4 2" xfId="297" xr:uid="{00000000-0005-0000-0000-000021040000}"/>
    <cellStyle name="20% - Énfasis6 2 4 2 2" xfId="867" xr:uid="{00000000-0005-0000-0000-000022040000}"/>
    <cellStyle name="20% - Énfasis6 2 4 2 2 2" xfId="2067" xr:uid="{00000000-0005-0000-0000-000023040000}"/>
    <cellStyle name="20% - Énfasis6 2 4 2 2 2 2" xfId="5325" xr:uid="{72267913-C68E-4898-8994-8209D2CEFD16}"/>
    <cellStyle name="20% - Énfasis6 2 4 2 2 3" xfId="2945" xr:uid="{00000000-0005-0000-0000-000024040000}"/>
    <cellStyle name="20% - Énfasis6 2 4 2 2 3 2" xfId="6202" xr:uid="{388851C9-F1AB-403D-8B0E-ED3D2850C553}"/>
    <cellStyle name="20% - Énfasis6 2 4 2 2 4" xfId="4135" xr:uid="{028DA0F6-F8F9-4D17-A9E9-0B6AB043DA14}"/>
    <cellStyle name="20% - Énfasis6 2 4 2 3" xfId="1147" xr:uid="{00000000-0005-0000-0000-000025040000}"/>
    <cellStyle name="20% - Énfasis6 2 4 2 3 2" xfId="3221" xr:uid="{00000000-0005-0000-0000-000026040000}"/>
    <cellStyle name="20% - Énfasis6 2 4 2 3 2 2" xfId="6478" xr:uid="{1F62384B-86DD-4971-BF0C-C7F5C960852F}"/>
    <cellStyle name="20% - Énfasis6 2 4 2 3 3" xfId="4411" xr:uid="{92BAC584-22D6-496B-90C5-F0C4CA6FB8DF}"/>
    <cellStyle name="20% - Énfasis6 2 4 2 4" xfId="1525" xr:uid="{00000000-0005-0000-0000-000027040000}"/>
    <cellStyle name="20% - Énfasis6 2 4 2 4 2" xfId="4784" xr:uid="{C8D7F500-B76B-4E90-9A60-F6615BD02AA5}"/>
    <cellStyle name="20% - Énfasis6 2 4 2 5" xfId="2404" xr:uid="{00000000-0005-0000-0000-000028040000}"/>
    <cellStyle name="20% - Énfasis6 2 4 2 5 2" xfId="5661" xr:uid="{F49A782E-CE2C-4B80-8768-49105A2538E5}"/>
    <cellStyle name="20% - Énfasis6 2 4 2 6" xfId="3594" xr:uid="{298C1465-354C-4169-BE63-56DA77CCB784}"/>
    <cellStyle name="20% - Énfasis6 2 4 3" xfId="538" xr:uid="{00000000-0005-0000-0000-000029040000}"/>
    <cellStyle name="20% - Énfasis6 2 4 3 2" xfId="1744" xr:uid="{00000000-0005-0000-0000-00002A040000}"/>
    <cellStyle name="20% - Énfasis6 2 4 3 2 2" xfId="5003" xr:uid="{0ECBFC9A-528F-4228-82E1-CECE33815D8F}"/>
    <cellStyle name="20% - Énfasis6 2 4 3 3" xfId="2623" xr:uid="{00000000-0005-0000-0000-00002B040000}"/>
    <cellStyle name="20% - Énfasis6 2 4 3 3 2" xfId="5880" xr:uid="{70E7BF5A-BA99-4F08-9796-9651A2CF2770}"/>
    <cellStyle name="20% - Énfasis6 2 4 3 4" xfId="3813" xr:uid="{78F19F76-3913-4A28-9D8E-09A77210D785}"/>
    <cellStyle name="20% - Énfasis6 2 4 4" xfId="733" xr:uid="{00000000-0005-0000-0000-00002C040000}"/>
    <cellStyle name="20% - Énfasis6 2 4 4 2" xfId="1933" xr:uid="{00000000-0005-0000-0000-00002D040000}"/>
    <cellStyle name="20% - Énfasis6 2 4 4 2 2" xfId="5191" xr:uid="{C4C47A60-E675-4C04-ACAB-322B2D7399C8}"/>
    <cellStyle name="20% - Énfasis6 2 4 4 3" xfId="2811" xr:uid="{00000000-0005-0000-0000-00002E040000}"/>
    <cellStyle name="20% - Énfasis6 2 4 4 3 2" xfId="6068" xr:uid="{05329A6F-23E2-4328-8ED5-1A0245E239D2}"/>
    <cellStyle name="20% - Énfasis6 2 4 4 4" xfId="4001" xr:uid="{C1FC774D-BEC4-4AB7-81C7-40A675F6339A}"/>
    <cellStyle name="20% - Énfasis6 2 4 5" xfId="1013" xr:uid="{00000000-0005-0000-0000-00002F040000}"/>
    <cellStyle name="20% - Énfasis6 2 4 5 2" xfId="3087" xr:uid="{00000000-0005-0000-0000-000030040000}"/>
    <cellStyle name="20% - Énfasis6 2 4 5 2 2" xfId="6344" xr:uid="{1F183D7E-2096-4249-9D98-80A8DBA4192F}"/>
    <cellStyle name="20% - Énfasis6 2 4 5 3" xfId="4277" xr:uid="{8ACD1F30-6B03-4F08-B8B8-5608A87FE8AB}"/>
    <cellStyle name="20% - Énfasis6 2 4 6" xfId="1341" xr:uid="{00000000-0005-0000-0000-000031040000}"/>
    <cellStyle name="20% - Énfasis6 2 4 6 2" xfId="4600" xr:uid="{000BAF7B-5A28-446A-A95B-85026731574B}"/>
    <cellStyle name="20% - Énfasis6 2 4 7" xfId="2220" xr:uid="{00000000-0005-0000-0000-000032040000}"/>
    <cellStyle name="20% - Énfasis6 2 4 7 2" xfId="5477" xr:uid="{86499D84-DC2B-496D-A142-871F31B655C1}"/>
    <cellStyle name="20% - Énfasis6 2 4 8" xfId="3410" xr:uid="{36233079-0219-48F1-996D-676C278BFA76}"/>
    <cellStyle name="20% - Énfasis6 2 5" xfId="124" xr:uid="{00000000-0005-0000-0000-000033040000}"/>
    <cellStyle name="20% - Énfasis6 2 5 2" xfId="316" xr:uid="{00000000-0005-0000-0000-000034040000}"/>
    <cellStyle name="20% - Énfasis6 2 5 2 2" xfId="882" xr:uid="{00000000-0005-0000-0000-000035040000}"/>
    <cellStyle name="20% - Énfasis6 2 5 2 2 2" xfId="2082" xr:uid="{00000000-0005-0000-0000-000036040000}"/>
    <cellStyle name="20% - Énfasis6 2 5 2 2 2 2" xfId="5340" xr:uid="{607D5DA7-0864-4477-A7F7-C792AE239CE2}"/>
    <cellStyle name="20% - Énfasis6 2 5 2 2 3" xfId="2960" xr:uid="{00000000-0005-0000-0000-000037040000}"/>
    <cellStyle name="20% - Énfasis6 2 5 2 2 3 2" xfId="6217" xr:uid="{F263A4DC-85A4-453D-9FE7-9E8CD751CE90}"/>
    <cellStyle name="20% - Énfasis6 2 5 2 2 4" xfId="4150" xr:uid="{0F751C91-CA6A-46E0-9F01-ED6F106B27B6}"/>
    <cellStyle name="20% - Énfasis6 2 5 2 3" xfId="1162" xr:uid="{00000000-0005-0000-0000-000038040000}"/>
    <cellStyle name="20% - Énfasis6 2 5 2 3 2" xfId="3236" xr:uid="{00000000-0005-0000-0000-000039040000}"/>
    <cellStyle name="20% - Énfasis6 2 5 2 3 2 2" xfId="6493" xr:uid="{7E2F7B71-3B42-449A-8CC7-D5CEEE727C07}"/>
    <cellStyle name="20% - Énfasis6 2 5 2 3 3" xfId="4426" xr:uid="{0183ECDB-6E1B-4BD9-99AF-44746D7E7CAD}"/>
    <cellStyle name="20% - Énfasis6 2 5 2 4" xfId="1543" xr:uid="{00000000-0005-0000-0000-00003A040000}"/>
    <cellStyle name="20% - Énfasis6 2 5 2 4 2" xfId="4802" xr:uid="{A2BD897C-3195-4455-A823-119745366266}"/>
    <cellStyle name="20% - Énfasis6 2 5 2 5" xfId="2422" xr:uid="{00000000-0005-0000-0000-00003B040000}"/>
    <cellStyle name="20% - Énfasis6 2 5 2 5 2" xfId="5679" xr:uid="{C626FF38-561D-43CE-A163-C950478CAFE9}"/>
    <cellStyle name="20% - Énfasis6 2 5 2 6" xfId="3612" xr:uid="{3816B4F1-A29C-495B-A4A4-F51289BF2B0A}"/>
    <cellStyle name="20% - Énfasis6 2 5 3" xfId="553" xr:uid="{00000000-0005-0000-0000-00003C040000}"/>
    <cellStyle name="20% - Énfasis6 2 5 3 2" xfId="1759" xr:uid="{00000000-0005-0000-0000-00003D040000}"/>
    <cellStyle name="20% - Énfasis6 2 5 3 2 2" xfId="5018" xr:uid="{C3178421-823A-415E-817C-B9FAB29B4D25}"/>
    <cellStyle name="20% - Énfasis6 2 5 3 3" xfId="2638" xr:uid="{00000000-0005-0000-0000-00003E040000}"/>
    <cellStyle name="20% - Énfasis6 2 5 3 3 2" xfId="5895" xr:uid="{DDA75A67-D9A7-4BCC-934E-93B707C54E9D}"/>
    <cellStyle name="20% - Énfasis6 2 5 3 4" xfId="3828" xr:uid="{C1B6813A-2FB7-4319-9F04-2A953DBABF95}"/>
    <cellStyle name="20% - Énfasis6 2 5 4" xfId="748" xr:uid="{00000000-0005-0000-0000-00003F040000}"/>
    <cellStyle name="20% - Énfasis6 2 5 4 2" xfId="1948" xr:uid="{00000000-0005-0000-0000-000040040000}"/>
    <cellStyle name="20% - Énfasis6 2 5 4 2 2" xfId="5206" xr:uid="{26093A80-4132-4871-A2E0-FDE5A2FEE500}"/>
    <cellStyle name="20% - Énfasis6 2 5 4 3" xfId="2826" xr:uid="{00000000-0005-0000-0000-000041040000}"/>
    <cellStyle name="20% - Énfasis6 2 5 4 3 2" xfId="6083" xr:uid="{F9C73BB2-FCF6-487E-991B-363D99B90523}"/>
    <cellStyle name="20% - Énfasis6 2 5 4 4" xfId="4016" xr:uid="{80E1526E-99B9-4D84-920A-7AF91B49F6CA}"/>
    <cellStyle name="20% - Énfasis6 2 5 5" xfId="1028" xr:uid="{00000000-0005-0000-0000-000042040000}"/>
    <cellStyle name="20% - Énfasis6 2 5 5 2" xfId="3102" xr:uid="{00000000-0005-0000-0000-000043040000}"/>
    <cellStyle name="20% - Énfasis6 2 5 5 2 2" xfId="6359" xr:uid="{DB058FF7-498A-4501-AB4E-F31576A9381E}"/>
    <cellStyle name="20% - Énfasis6 2 5 5 3" xfId="4292" xr:uid="{5ABE5FDD-6D3D-4B1B-80DF-B106CF82610F}"/>
    <cellStyle name="20% - Énfasis6 2 5 6" xfId="1359" xr:uid="{00000000-0005-0000-0000-000044040000}"/>
    <cellStyle name="20% - Énfasis6 2 5 6 2" xfId="4618" xr:uid="{E538233F-E762-4C69-AC3B-FAFC21B4732F}"/>
    <cellStyle name="20% - Énfasis6 2 5 7" xfId="2238" xr:uid="{00000000-0005-0000-0000-000045040000}"/>
    <cellStyle name="20% - Énfasis6 2 5 7 2" xfId="5495" xr:uid="{8A66138C-A5B2-4F46-9574-AC26E88BD3B4}"/>
    <cellStyle name="20% - Énfasis6 2 5 8" xfId="3428" xr:uid="{1B4F68F8-D7A2-491E-B12D-36E569357950}"/>
    <cellStyle name="20% - Énfasis6 2 6" xfId="142" xr:uid="{00000000-0005-0000-0000-000046040000}"/>
    <cellStyle name="20% - Énfasis6 2 6 2" xfId="334" xr:uid="{00000000-0005-0000-0000-000047040000}"/>
    <cellStyle name="20% - Énfasis6 2 6 2 2" xfId="897" xr:uid="{00000000-0005-0000-0000-000048040000}"/>
    <cellStyle name="20% - Énfasis6 2 6 2 2 2" xfId="2097" xr:uid="{00000000-0005-0000-0000-000049040000}"/>
    <cellStyle name="20% - Énfasis6 2 6 2 2 2 2" xfId="5355" xr:uid="{773F71F4-7DC6-4A3B-A535-1605A87D508C}"/>
    <cellStyle name="20% - Énfasis6 2 6 2 2 3" xfId="2975" xr:uid="{00000000-0005-0000-0000-00004A040000}"/>
    <cellStyle name="20% - Énfasis6 2 6 2 2 3 2" xfId="6232" xr:uid="{543D75EE-7A58-4A1B-B87F-E0F1B7A29257}"/>
    <cellStyle name="20% - Énfasis6 2 6 2 2 4" xfId="4165" xr:uid="{C6E0A09E-932A-459F-B1A4-E09E9703F68D}"/>
    <cellStyle name="20% - Énfasis6 2 6 2 3" xfId="1177" xr:uid="{00000000-0005-0000-0000-00004B040000}"/>
    <cellStyle name="20% - Énfasis6 2 6 2 3 2" xfId="3251" xr:uid="{00000000-0005-0000-0000-00004C040000}"/>
    <cellStyle name="20% - Énfasis6 2 6 2 3 2 2" xfId="6508" xr:uid="{585B26B7-8F79-4880-85C5-7FC22F3CF9D8}"/>
    <cellStyle name="20% - Énfasis6 2 6 2 3 3" xfId="4441" xr:uid="{C0857689-2209-40F7-896A-46F7CFD4B51E}"/>
    <cellStyle name="20% - Énfasis6 2 6 2 4" xfId="1561" xr:uid="{00000000-0005-0000-0000-00004D040000}"/>
    <cellStyle name="20% - Énfasis6 2 6 2 4 2" xfId="4820" xr:uid="{1383BAEF-D134-4907-8DED-6BF2A38B4492}"/>
    <cellStyle name="20% - Énfasis6 2 6 2 5" xfId="2440" xr:uid="{00000000-0005-0000-0000-00004E040000}"/>
    <cellStyle name="20% - Énfasis6 2 6 2 5 2" xfId="5697" xr:uid="{2660F292-BBB2-4572-A6B9-C6A595B3B1F9}"/>
    <cellStyle name="20% - Énfasis6 2 6 2 6" xfId="3630" xr:uid="{166EA859-A4A1-4AC4-9552-F54C4F18E052}"/>
    <cellStyle name="20% - Énfasis6 2 6 3" xfId="568" xr:uid="{00000000-0005-0000-0000-00004F040000}"/>
    <cellStyle name="20% - Énfasis6 2 6 3 2" xfId="1774" xr:uid="{00000000-0005-0000-0000-000050040000}"/>
    <cellStyle name="20% - Énfasis6 2 6 3 2 2" xfId="5033" xr:uid="{F7388288-9254-4E4C-AE75-2256E87DED38}"/>
    <cellStyle name="20% - Énfasis6 2 6 3 3" xfId="2653" xr:uid="{00000000-0005-0000-0000-000051040000}"/>
    <cellStyle name="20% - Énfasis6 2 6 3 3 2" xfId="5910" xr:uid="{0C035474-2A98-404C-8438-A03CF0A80A0D}"/>
    <cellStyle name="20% - Énfasis6 2 6 3 4" xfId="3843" xr:uid="{F9500C02-A3F4-48E6-98A2-7F6A4C2B0C79}"/>
    <cellStyle name="20% - Énfasis6 2 6 4" xfId="763" xr:uid="{00000000-0005-0000-0000-000052040000}"/>
    <cellStyle name="20% - Énfasis6 2 6 4 2" xfId="1963" xr:uid="{00000000-0005-0000-0000-000053040000}"/>
    <cellStyle name="20% - Énfasis6 2 6 4 2 2" xfId="5221" xr:uid="{15C14676-5360-48B9-AB2C-B980BEE7CBEE}"/>
    <cellStyle name="20% - Énfasis6 2 6 4 3" xfId="2841" xr:uid="{00000000-0005-0000-0000-000054040000}"/>
    <cellStyle name="20% - Énfasis6 2 6 4 3 2" xfId="6098" xr:uid="{DAA82006-7684-4827-B962-AB123EC5C4FD}"/>
    <cellStyle name="20% - Énfasis6 2 6 4 4" xfId="4031" xr:uid="{C27C464E-C3AB-42C4-90AD-93BD180C2E6A}"/>
    <cellStyle name="20% - Énfasis6 2 6 5" xfId="1043" xr:uid="{00000000-0005-0000-0000-000055040000}"/>
    <cellStyle name="20% - Énfasis6 2 6 5 2" xfId="3117" xr:uid="{00000000-0005-0000-0000-000056040000}"/>
    <cellStyle name="20% - Énfasis6 2 6 5 2 2" xfId="6374" xr:uid="{659227D4-6A7B-442D-BDB6-09484F8419B0}"/>
    <cellStyle name="20% - Énfasis6 2 6 5 3" xfId="4307" xr:uid="{DBA0573A-DD38-4A79-BA14-67DE462EEFFD}"/>
    <cellStyle name="20% - Énfasis6 2 6 6" xfId="1377" xr:uid="{00000000-0005-0000-0000-000057040000}"/>
    <cellStyle name="20% - Énfasis6 2 6 6 2" xfId="4636" xr:uid="{D2914716-A32E-4047-A8F6-1E8C4B201B65}"/>
    <cellStyle name="20% - Énfasis6 2 6 7" xfId="2256" xr:uid="{00000000-0005-0000-0000-000058040000}"/>
    <cellStyle name="20% - Énfasis6 2 6 7 2" xfId="5513" xr:uid="{1CC6E617-51F1-43A6-B863-EF0B9D8C7D00}"/>
    <cellStyle name="20% - Énfasis6 2 6 8" xfId="3446" xr:uid="{F533E622-162E-40CC-8E6A-FA52258E1F7D}"/>
    <cellStyle name="20% - Énfasis6 2 7" xfId="161" xr:uid="{00000000-0005-0000-0000-000059040000}"/>
    <cellStyle name="20% - Énfasis6 2 7 2" xfId="353" xr:uid="{00000000-0005-0000-0000-00005A040000}"/>
    <cellStyle name="20% - Énfasis6 2 7 2 2" xfId="912" xr:uid="{00000000-0005-0000-0000-00005B040000}"/>
    <cellStyle name="20% - Énfasis6 2 7 2 2 2" xfId="2112" xr:uid="{00000000-0005-0000-0000-00005C040000}"/>
    <cellStyle name="20% - Énfasis6 2 7 2 2 2 2" xfId="5370" xr:uid="{1DA28134-2024-4541-BB4C-26E9ED0B1B8A}"/>
    <cellStyle name="20% - Énfasis6 2 7 2 2 3" xfId="2990" xr:uid="{00000000-0005-0000-0000-00005D040000}"/>
    <cellStyle name="20% - Énfasis6 2 7 2 2 3 2" xfId="6247" xr:uid="{323AFFEB-1EC1-4A55-B2F2-D7C5F5D0F461}"/>
    <cellStyle name="20% - Énfasis6 2 7 2 2 4" xfId="4180" xr:uid="{79AC3A30-7B4C-453F-998D-FD559E87B5AE}"/>
    <cellStyle name="20% - Énfasis6 2 7 2 3" xfId="1192" xr:uid="{00000000-0005-0000-0000-00005E040000}"/>
    <cellStyle name="20% - Énfasis6 2 7 2 3 2" xfId="3266" xr:uid="{00000000-0005-0000-0000-00005F040000}"/>
    <cellStyle name="20% - Énfasis6 2 7 2 3 2 2" xfId="6523" xr:uid="{DB8B636D-C4F9-4B87-86CA-78F082A26E7F}"/>
    <cellStyle name="20% - Énfasis6 2 7 2 3 3" xfId="4456" xr:uid="{207F17F5-2FA9-4162-B6EF-9D5CF3768699}"/>
    <cellStyle name="20% - Énfasis6 2 7 2 4" xfId="1580" xr:uid="{00000000-0005-0000-0000-000060040000}"/>
    <cellStyle name="20% - Énfasis6 2 7 2 4 2" xfId="4839" xr:uid="{FD9EE3F6-E571-4D8A-99B2-590B00B93529}"/>
    <cellStyle name="20% - Énfasis6 2 7 2 5" xfId="2459" xr:uid="{00000000-0005-0000-0000-000061040000}"/>
    <cellStyle name="20% - Énfasis6 2 7 2 5 2" xfId="5716" xr:uid="{827D7F4E-9EB5-4751-A4B5-0FEF4060312C}"/>
    <cellStyle name="20% - Énfasis6 2 7 2 6" xfId="3649" xr:uid="{9D44341C-174A-4CCE-943D-2FF15B7C3FC9}"/>
    <cellStyle name="20% - Énfasis6 2 7 3" xfId="583" xr:uid="{00000000-0005-0000-0000-000062040000}"/>
    <cellStyle name="20% - Énfasis6 2 7 3 2" xfId="1789" xr:uid="{00000000-0005-0000-0000-000063040000}"/>
    <cellStyle name="20% - Énfasis6 2 7 3 2 2" xfId="5048" xr:uid="{DE0313FE-CA7D-4560-82E6-6A4C6D3D71C0}"/>
    <cellStyle name="20% - Énfasis6 2 7 3 3" xfId="2668" xr:uid="{00000000-0005-0000-0000-000064040000}"/>
    <cellStyle name="20% - Énfasis6 2 7 3 3 2" xfId="5925" xr:uid="{B1BD67CC-F472-4DF7-9E3E-BD85A0DB6E36}"/>
    <cellStyle name="20% - Énfasis6 2 7 3 4" xfId="3858" xr:uid="{2AA2E7E7-BC92-4E44-A39A-0B8F735AE80C}"/>
    <cellStyle name="20% - Énfasis6 2 7 4" xfId="778" xr:uid="{00000000-0005-0000-0000-000065040000}"/>
    <cellStyle name="20% - Énfasis6 2 7 4 2" xfId="1978" xr:uid="{00000000-0005-0000-0000-000066040000}"/>
    <cellStyle name="20% - Énfasis6 2 7 4 2 2" xfId="5236" xr:uid="{10965C12-248D-4244-AC47-04E5A0DE8EC9}"/>
    <cellStyle name="20% - Énfasis6 2 7 4 3" xfId="2856" xr:uid="{00000000-0005-0000-0000-000067040000}"/>
    <cellStyle name="20% - Énfasis6 2 7 4 3 2" xfId="6113" xr:uid="{B296483C-A461-403F-A839-5B32F5F51D62}"/>
    <cellStyle name="20% - Énfasis6 2 7 4 4" xfId="4046" xr:uid="{D9B65FC0-DAB4-401D-ADF0-42443733E9A6}"/>
    <cellStyle name="20% - Énfasis6 2 7 5" xfId="1058" xr:uid="{00000000-0005-0000-0000-000068040000}"/>
    <cellStyle name="20% - Énfasis6 2 7 5 2" xfId="3132" xr:uid="{00000000-0005-0000-0000-000069040000}"/>
    <cellStyle name="20% - Énfasis6 2 7 5 2 2" xfId="6389" xr:uid="{191470C2-E818-49F3-8934-4974AEE8B74E}"/>
    <cellStyle name="20% - Énfasis6 2 7 5 3" xfId="4322" xr:uid="{38D552D8-850E-4EA7-A33A-DF537B7D5754}"/>
    <cellStyle name="20% - Énfasis6 2 7 6" xfId="1396" xr:uid="{00000000-0005-0000-0000-00006A040000}"/>
    <cellStyle name="20% - Énfasis6 2 7 6 2" xfId="4655" xr:uid="{114D47E7-C264-460A-AD1F-8ECDAB8191BC}"/>
    <cellStyle name="20% - Énfasis6 2 7 7" xfId="2275" xr:uid="{00000000-0005-0000-0000-00006B040000}"/>
    <cellStyle name="20% - Énfasis6 2 7 7 2" xfId="5532" xr:uid="{6AEDD592-60E2-40D0-ACE3-2F44C8FE864F}"/>
    <cellStyle name="20% - Énfasis6 2 7 8" xfId="3465" xr:uid="{42C178C8-D99E-442A-874B-B3F90460EF20}"/>
    <cellStyle name="20% - Énfasis6 2 8" xfId="180" xr:uid="{00000000-0005-0000-0000-00006C040000}"/>
    <cellStyle name="20% - Énfasis6 2 8 2" xfId="372" xr:uid="{00000000-0005-0000-0000-00006D040000}"/>
    <cellStyle name="20% - Énfasis6 2 8 2 2" xfId="927" xr:uid="{00000000-0005-0000-0000-00006E040000}"/>
    <cellStyle name="20% - Énfasis6 2 8 2 2 2" xfId="2127" xr:uid="{00000000-0005-0000-0000-00006F040000}"/>
    <cellStyle name="20% - Énfasis6 2 8 2 2 2 2" xfId="5385" xr:uid="{4253946F-6EEF-4090-A8BC-3D9FB6B99CB2}"/>
    <cellStyle name="20% - Énfasis6 2 8 2 2 3" xfId="3005" xr:uid="{00000000-0005-0000-0000-000070040000}"/>
    <cellStyle name="20% - Énfasis6 2 8 2 2 3 2" xfId="6262" xr:uid="{DA82E0D0-719E-4660-B8DB-BE7CC7881B36}"/>
    <cellStyle name="20% - Énfasis6 2 8 2 2 4" xfId="4195" xr:uid="{51AB898F-4714-4BAA-9F49-DB4E02EECFE3}"/>
    <cellStyle name="20% - Énfasis6 2 8 2 3" xfId="1207" xr:uid="{00000000-0005-0000-0000-000071040000}"/>
    <cellStyle name="20% - Énfasis6 2 8 2 3 2" xfId="3281" xr:uid="{00000000-0005-0000-0000-000072040000}"/>
    <cellStyle name="20% - Énfasis6 2 8 2 3 2 2" xfId="6538" xr:uid="{1332A57A-68D3-450E-82BB-2DB9BCB0FCCD}"/>
    <cellStyle name="20% - Énfasis6 2 8 2 3 3" xfId="4471" xr:uid="{715A1E78-8BD6-4743-A234-682EBCC1212A}"/>
    <cellStyle name="20% - Énfasis6 2 8 2 4" xfId="1598" xr:uid="{00000000-0005-0000-0000-000073040000}"/>
    <cellStyle name="20% - Énfasis6 2 8 2 4 2" xfId="4857" xr:uid="{82500F3F-5DE0-4F21-8D0A-B572740B84A3}"/>
    <cellStyle name="20% - Énfasis6 2 8 2 5" xfId="2477" xr:uid="{00000000-0005-0000-0000-000074040000}"/>
    <cellStyle name="20% - Énfasis6 2 8 2 5 2" xfId="5734" xr:uid="{5D08194D-EC56-4986-968C-8DB6880C4E14}"/>
    <cellStyle name="20% - Énfasis6 2 8 2 6" xfId="3667" xr:uid="{82B585F9-B351-4550-942D-1DD141BE2945}"/>
    <cellStyle name="20% - Énfasis6 2 8 3" xfId="598" xr:uid="{00000000-0005-0000-0000-000075040000}"/>
    <cellStyle name="20% - Énfasis6 2 8 3 2" xfId="1804" xr:uid="{00000000-0005-0000-0000-000076040000}"/>
    <cellStyle name="20% - Énfasis6 2 8 3 2 2" xfId="5063" xr:uid="{A7626D09-2FF0-45A5-B834-F618FB959C2B}"/>
    <cellStyle name="20% - Énfasis6 2 8 3 3" xfId="2683" xr:uid="{00000000-0005-0000-0000-000077040000}"/>
    <cellStyle name="20% - Énfasis6 2 8 3 3 2" xfId="5940" xr:uid="{389B884F-3B49-489F-9F90-32C2DE47F3DC}"/>
    <cellStyle name="20% - Énfasis6 2 8 3 4" xfId="3873" xr:uid="{23E22C96-F82B-4E71-85A0-7D4D6B61CE9F}"/>
    <cellStyle name="20% - Énfasis6 2 8 4" xfId="793" xr:uid="{00000000-0005-0000-0000-000078040000}"/>
    <cellStyle name="20% - Énfasis6 2 8 4 2" xfId="1993" xr:uid="{00000000-0005-0000-0000-000079040000}"/>
    <cellStyle name="20% - Énfasis6 2 8 4 2 2" xfId="5251" xr:uid="{825A2FAF-3526-41F9-A2AB-7751311CBBC7}"/>
    <cellStyle name="20% - Énfasis6 2 8 4 3" xfId="2871" xr:uid="{00000000-0005-0000-0000-00007A040000}"/>
    <cellStyle name="20% - Énfasis6 2 8 4 3 2" xfId="6128" xr:uid="{A1C25F59-2615-484A-9A77-A3A29C8D1750}"/>
    <cellStyle name="20% - Énfasis6 2 8 4 4" xfId="4061" xr:uid="{5E07C1CC-9A39-4238-8EF3-80414D3F2FEC}"/>
    <cellStyle name="20% - Énfasis6 2 8 5" xfId="1073" xr:uid="{00000000-0005-0000-0000-00007B040000}"/>
    <cellStyle name="20% - Énfasis6 2 8 5 2" xfId="3147" xr:uid="{00000000-0005-0000-0000-00007C040000}"/>
    <cellStyle name="20% - Énfasis6 2 8 5 2 2" xfId="6404" xr:uid="{FB5C9144-E1C4-41EE-A5D3-5FB554418461}"/>
    <cellStyle name="20% - Énfasis6 2 8 5 3" xfId="4337" xr:uid="{F794ED42-BCAF-442D-9060-EAC5D1464B07}"/>
    <cellStyle name="20% - Énfasis6 2 8 6" xfId="1414" xr:uid="{00000000-0005-0000-0000-00007D040000}"/>
    <cellStyle name="20% - Énfasis6 2 8 6 2" xfId="4673" xr:uid="{B5165D4E-B35B-4A70-B7CE-68DF1AA9475E}"/>
    <cellStyle name="20% - Énfasis6 2 8 7" xfId="2293" xr:uid="{00000000-0005-0000-0000-00007E040000}"/>
    <cellStyle name="20% - Énfasis6 2 8 7 2" xfId="5550" xr:uid="{C5172A9F-8FAD-425B-948B-CFDE2BBB0731}"/>
    <cellStyle name="20% - Énfasis6 2 8 8" xfId="3483" xr:uid="{096ADB0E-BF81-4DC2-BA7A-DC92A2FDD257}"/>
    <cellStyle name="20% - Énfasis6 2 9" xfId="199" xr:uid="{00000000-0005-0000-0000-00007F040000}"/>
    <cellStyle name="20% - Énfasis6 2 9 2" xfId="391" xr:uid="{00000000-0005-0000-0000-000080040000}"/>
    <cellStyle name="20% - Énfasis6 2 9 2 2" xfId="942" xr:uid="{00000000-0005-0000-0000-000081040000}"/>
    <cellStyle name="20% - Énfasis6 2 9 2 2 2" xfId="2142" xr:uid="{00000000-0005-0000-0000-000082040000}"/>
    <cellStyle name="20% - Énfasis6 2 9 2 2 2 2" xfId="5400" xr:uid="{67D5AB99-A021-4508-A49E-7EFC848809A3}"/>
    <cellStyle name="20% - Énfasis6 2 9 2 2 3" xfId="3020" xr:uid="{00000000-0005-0000-0000-000083040000}"/>
    <cellStyle name="20% - Énfasis6 2 9 2 2 3 2" xfId="6277" xr:uid="{442948AF-97A1-4210-8716-866D65FC811C}"/>
    <cellStyle name="20% - Énfasis6 2 9 2 2 4" xfId="4210" xr:uid="{113C3279-8D6F-499B-AF46-DD3445BDA78A}"/>
    <cellStyle name="20% - Énfasis6 2 9 2 3" xfId="1222" xr:uid="{00000000-0005-0000-0000-000084040000}"/>
    <cellStyle name="20% - Énfasis6 2 9 2 3 2" xfId="3296" xr:uid="{00000000-0005-0000-0000-000085040000}"/>
    <cellStyle name="20% - Énfasis6 2 9 2 3 2 2" xfId="6553" xr:uid="{4A2580C2-9EA7-4552-8F16-C4DF3114CBA1}"/>
    <cellStyle name="20% - Énfasis6 2 9 2 3 3" xfId="4486" xr:uid="{CDA0ADAC-AC41-4961-9143-82648174C5BA}"/>
    <cellStyle name="20% - Énfasis6 2 9 2 4" xfId="1616" xr:uid="{00000000-0005-0000-0000-000086040000}"/>
    <cellStyle name="20% - Énfasis6 2 9 2 4 2" xfId="4875" xr:uid="{50C28D97-4066-4A52-BC7F-F55654B670E2}"/>
    <cellStyle name="20% - Énfasis6 2 9 2 5" xfId="2495" xr:uid="{00000000-0005-0000-0000-000087040000}"/>
    <cellStyle name="20% - Énfasis6 2 9 2 5 2" xfId="5752" xr:uid="{1C061CF1-72A0-4E05-B010-2E3ACC82C046}"/>
    <cellStyle name="20% - Énfasis6 2 9 2 6" xfId="3685" xr:uid="{943F8BC2-E527-45B9-A0B6-C748811EF707}"/>
    <cellStyle name="20% - Énfasis6 2 9 3" xfId="613" xr:uid="{00000000-0005-0000-0000-000088040000}"/>
    <cellStyle name="20% - Énfasis6 2 9 3 2" xfId="1819" xr:uid="{00000000-0005-0000-0000-000089040000}"/>
    <cellStyle name="20% - Énfasis6 2 9 3 2 2" xfId="5078" xr:uid="{AA44DED2-0587-4405-AC39-2C0E83C22430}"/>
    <cellStyle name="20% - Énfasis6 2 9 3 3" xfId="2698" xr:uid="{00000000-0005-0000-0000-00008A040000}"/>
    <cellStyle name="20% - Énfasis6 2 9 3 3 2" xfId="5955" xr:uid="{14CE06F2-45F2-4C69-A9AE-36CCCE04C3CF}"/>
    <cellStyle name="20% - Énfasis6 2 9 3 4" xfId="3888" xr:uid="{9DCCC307-E486-4DD4-B25F-528F3C31F82A}"/>
    <cellStyle name="20% - Énfasis6 2 9 4" xfId="808" xr:uid="{00000000-0005-0000-0000-00008B040000}"/>
    <cellStyle name="20% - Énfasis6 2 9 4 2" xfId="2008" xr:uid="{00000000-0005-0000-0000-00008C040000}"/>
    <cellStyle name="20% - Énfasis6 2 9 4 2 2" xfId="5266" xr:uid="{CFE90A9F-1D7D-416C-8E30-0318871741F7}"/>
    <cellStyle name="20% - Énfasis6 2 9 4 3" xfId="2886" xr:uid="{00000000-0005-0000-0000-00008D040000}"/>
    <cellStyle name="20% - Énfasis6 2 9 4 3 2" xfId="6143" xr:uid="{D12D7306-FFA8-4AB2-9BA6-AD0397E0288C}"/>
    <cellStyle name="20% - Énfasis6 2 9 4 4" xfId="4076" xr:uid="{43ECA802-D137-4B04-9C93-739CEAB87FC9}"/>
    <cellStyle name="20% - Énfasis6 2 9 5" xfId="1088" xr:uid="{00000000-0005-0000-0000-00008E040000}"/>
    <cellStyle name="20% - Énfasis6 2 9 5 2" xfId="3162" xr:uid="{00000000-0005-0000-0000-00008F040000}"/>
    <cellStyle name="20% - Énfasis6 2 9 5 2 2" xfId="6419" xr:uid="{8D715E34-7BAE-4E1F-B507-CFA22F5582C6}"/>
    <cellStyle name="20% - Énfasis6 2 9 5 3" xfId="4352" xr:uid="{F10ADC09-F495-4250-8263-23FCD3333E5B}"/>
    <cellStyle name="20% - Énfasis6 2 9 6" xfId="1432" xr:uid="{00000000-0005-0000-0000-000090040000}"/>
    <cellStyle name="20% - Énfasis6 2 9 6 2" xfId="4691" xr:uid="{E8A09EA3-86F7-40F0-90E9-482BA51784AC}"/>
    <cellStyle name="20% - Énfasis6 2 9 7" xfId="2311" xr:uid="{00000000-0005-0000-0000-000091040000}"/>
    <cellStyle name="20% - Énfasis6 2 9 7 2" xfId="5568" xr:uid="{7535109E-1A0D-414B-A930-CBEF59551EAA}"/>
    <cellStyle name="20% - Énfasis6 2 9 8" xfId="3501" xr:uid="{3A2F8A12-9B92-451F-BC49-E8B5A5DC6F31}"/>
    <cellStyle name="40% - Énfasis1 2" xfId="12" xr:uid="{00000000-0005-0000-0000-000092040000}"/>
    <cellStyle name="40% - Énfasis1 2 10" xfId="218" xr:uid="{00000000-0005-0000-0000-000093040000}"/>
    <cellStyle name="40% - Énfasis1 2 10 2" xfId="629" xr:uid="{00000000-0005-0000-0000-000094040000}"/>
    <cellStyle name="40% - Énfasis1 2 10 2 2" xfId="1835" xr:uid="{00000000-0005-0000-0000-000095040000}"/>
    <cellStyle name="40% - Énfasis1 2 10 2 2 2" xfId="5094" xr:uid="{D8067DC8-05A4-40EF-894D-B020033D96A3}"/>
    <cellStyle name="40% - Énfasis1 2 10 2 3" xfId="2714" xr:uid="{00000000-0005-0000-0000-000096040000}"/>
    <cellStyle name="40% - Énfasis1 2 10 2 3 2" xfId="5971" xr:uid="{9002CB6D-9E5D-4751-B940-087F84F72332}"/>
    <cellStyle name="40% - Énfasis1 2 10 2 4" xfId="3904" xr:uid="{F8A8028E-E359-411E-B0A0-A1020175AFEC}"/>
    <cellStyle name="40% - Énfasis1 2 10 3" xfId="824" xr:uid="{00000000-0005-0000-0000-000097040000}"/>
    <cellStyle name="40% - Énfasis1 2 10 3 2" xfId="2024" xr:uid="{00000000-0005-0000-0000-000098040000}"/>
    <cellStyle name="40% - Énfasis1 2 10 3 2 2" xfId="5282" xr:uid="{B35BEAD4-3DE1-4B9B-8E14-F294F209F5B0}"/>
    <cellStyle name="40% - Énfasis1 2 10 3 3" xfId="2902" xr:uid="{00000000-0005-0000-0000-000099040000}"/>
    <cellStyle name="40% - Énfasis1 2 10 3 3 2" xfId="6159" xr:uid="{B4CA564C-6128-4E35-A92D-006AAF8B9FE9}"/>
    <cellStyle name="40% - Énfasis1 2 10 3 4" xfId="4092" xr:uid="{39D67857-B219-4C5E-B43F-6AF29C060E28}"/>
    <cellStyle name="40% - Énfasis1 2 10 4" xfId="1104" xr:uid="{00000000-0005-0000-0000-00009A040000}"/>
    <cellStyle name="40% - Énfasis1 2 10 4 2" xfId="3178" xr:uid="{00000000-0005-0000-0000-00009B040000}"/>
    <cellStyle name="40% - Énfasis1 2 10 4 2 2" xfId="6435" xr:uid="{E968B989-F223-471A-9691-B2023DBF7A38}"/>
    <cellStyle name="40% - Énfasis1 2 10 4 3" xfId="4368" xr:uid="{A58ED16B-2C1F-45C2-8B8C-4C5746CB1718}"/>
    <cellStyle name="40% - Énfasis1 2 10 5" xfId="1451" xr:uid="{00000000-0005-0000-0000-00009C040000}"/>
    <cellStyle name="40% - Énfasis1 2 10 5 2" xfId="4710" xr:uid="{CC51C72C-19BB-406F-BBF1-0F84D7AAF6D5}"/>
    <cellStyle name="40% - Énfasis1 2 10 6" xfId="2330" xr:uid="{00000000-0005-0000-0000-00009D040000}"/>
    <cellStyle name="40% - Énfasis1 2 10 6 2" xfId="5587" xr:uid="{AFAE66B2-4F6C-4254-B632-19BDCCA2FCAF}"/>
    <cellStyle name="40% - Énfasis1 2 10 7" xfId="3520" xr:uid="{24A59098-FC4F-43FD-A188-9FDD8D56D595}"/>
    <cellStyle name="40% - Énfasis1 2 11" xfId="433" xr:uid="{00000000-0005-0000-0000-00009E040000}"/>
    <cellStyle name="40% - Énfasis1 2 11 2" xfId="1238" xr:uid="{00000000-0005-0000-0000-00009F040000}"/>
    <cellStyle name="40% - Énfasis1 2 11 2 2" xfId="3312" xr:uid="{00000000-0005-0000-0000-0000A0040000}"/>
    <cellStyle name="40% - Énfasis1 2 11 2 2 2" xfId="6569" xr:uid="{00928DFD-3FD2-4661-8EEF-2889E7C13034}"/>
    <cellStyle name="40% - Énfasis1 2 11 2 3" xfId="4502" xr:uid="{C17D591B-6A9E-4086-AC8E-016714AFF6DB}"/>
    <cellStyle name="40% - Énfasis1 2 11 3" xfId="1656" xr:uid="{00000000-0005-0000-0000-0000A1040000}"/>
    <cellStyle name="40% - Énfasis1 2 11 3 2" xfId="4915" xr:uid="{C22928B6-9D98-4902-AF0C-B93006F70333}"/>
    <cellStyle name="40% - Énfasis1 2 11 4" xfId="2535" xr:uid="{00000000-0005-0000-0000-0000A2040000}"/>
    <cellStyle name="40% - Énfasis1 2 11 4 2" xfId="5792" xr:uid="{CCB46350-3500-4061-ACAE-D5332DDAFF45}"/>
    <cellStyle name="40% - Énfasis1 2 11 5" xfId="3725" xr:uid="{A2F430FE-24BA-4204-B640-39F85A77F3A9}"/>
    <cellStyle name="40% - Énfasis1 2 12" xfId="459" xr:uid="{00000000-0005-0000-0000-0000A3040000}"/>
    <cellStyle name="40% - Énfasis1 2 12 2" xfId="1256" xr:uid="{00000000-0005-0000-0000-0000A4040000}"/>
    <cellStyle name="40% - Énfasis1 2 12 2 2" xfId="3327" xr:uid="{00000000-0005-0000-0000-0000A5040000}"/>
    <cellStyle name="40% - Énfasis1 2 12 2 2 2" xfId="6584" xr:uid="{F04326A8-BC89-4535-B654-24D4CE3B1067}"/>
    <cellStyle name="40% - Énfasis1 2 12 2 3" xfId="4517" xr:uid="{4FB9ECA9-E18F-438F-9DF4-FDFBD4F9EB93}"/>
    <cellStyle name="40% - Énfasis1 2 12 3" xfId="1671" xr:uid="{00000000-0005-0000-0000-0000A6040000}"/>
    <cellStyle name="40% - Énfasis1 2 12 3 2" xfId="4930" xr:uid="{3D623832-79A9-45D4-BDD0-7D3725320BCE}"/>
    <cellStyle name="40% - Énfasis1 2 12 4" xfId="2550" xr:uid="{00000000-0005-0000-0000-0000A7040000}"/>
    <cellStyle name="40% - Énfasis1 2 12 4 2" xfId="5807" xr:uid="{F3956ACF-11D7-4062-905A-02B1DAE531F9}"/>
    <cellStyle name="40% - Énfasis1 2 12 5" xfId="3740" xr:uid="{58E50272-FD8B-4819-A212-1D09035C8802}"/>
    <cellStyle name="40% - Énfasis1 2 13" xfId="474" xr:uid="{00000000-0005-0000-0000-0000A8040000}"/>
    <cellStyle name="40% - Énfasis1 2 13 2" xfId="1271" xr:uid="{00000000-0005-0000-0000-0000A9040000}"/>
    <cellStyle name="40% - Énfasis1 2 13 2 2" xfId="3342" xr:uid="{00000000-0005-0000-0000-0000AA040000}"/>
    <cellStyle name="40% - Énfasis1 2 13 2 2 2" xfId="6599" xr:uid="{DE361730-D8AB-46B1-8A4E-415E960FC88C}"/>
    <cellStyle name="40% - Énfasis1 2 13 2 3" xfId="4532" xr:uid="{6F5F802C-471A-475F-8C3D-FB8DD8A73198}"/>
    <cellStyle name="40% - Énfasis1 2 13 3" xfId="1686" xr:uid="{00000000-0005-0000-0000-0000AB040000}"/>
    <cellStyle name="40% - Énfasis1 2 13 3 2" xfId="4945" xr:uid="{FC12E805-A5ED-43F5-9C53-CAF1B8F434CB}"/>
    <cellStyle name="40% - Énfasis1 2 13 4" xfId="2565" xr:uid="{00000000-0005-0000-0000-0000AC040000}"/>
    <cellStyle name="40% - Énfasis1 2 13 4 2" xfId="5822" xr:uid="{7C900BFE-9F03-4E76-9CE6-8CEE1541C8A1}"/>
    <cellStyle name="40% - Énfasis1 2 13 5" xfId="3755" xr:uid="{F6756A19-0D34-4A9B-9670-1F66865EA3C8}"/>
    <cellStyle name="40% - Énfasis1 2 14" xfId="493" xr:uid="{00000000-0005-0000-0000-0000AD040000}"/>
    <cellStyle name="40% - Énfasis1 2 14 2" xfId="1701" xr:uid="{00000000-0005-0000-0000-0000AE040000}"/>
    <cellStyle name="40% - Énfasis1 2 14 2 2" xfId="4960" xr:uid="{213E3487-12C0-4E25-8A4B-1AC6082D8975}"/>
    <cellStyle name="40% - Énfasis1 2 14 3" xfId="2580" xr:uid="{00000000-0005-0000-0000-0000AF040000}"/>
    <cellStyle name="40% - Énfasis1 2 14 3 2" xfId="5837" xr:uid="{5EBC3DA4-9FDE-4819-B72D-1B742D0B3817}"/>
    <cellStyle name="40% - Énfasis1 2 14 4" xfId="3770" xr:uid="{365E904C-1309-43B6-95F7-75478F958FFE}"/>
    <cellStyle name="40% - Énfasis1 2 15" xfId="650" xr:uid="{00000000-0005-0000-0000-0000B0040000}"/>
    <cellStyle name="40% - Énfasis1 2 15 2" xfId="1853" xr:uid="{00000000-0005-0000-0000-0000B1040000}"/>
    <cellStyle name="40% - Énfasis1 2 15 2 2" xfId="5112" xr:uid="{BAD05A35-93FA-491A-B2BB-84E2C58624F5}"/>
    <cellStyle name="40% - Énfasis1 2 15 3" xfId="2732" xr:uid="{00000000-0005-0000-0000-0000B2040000}"/>
    <cellStyle name="40% - Énfasis1 2 15 3 2" xfId="5989" xr:uid="{C019425F-AAE5-4A3D-BDD3-B3DD2E11A655}"/>
    <cellStyle name="40% - Énfasis1 2 15 4" xfId="3922" xr:uid="{4274B1B9-AF38-4F57-9766-DB4B8E4B2BA5}"/>
    <cellStyle name="40% - Énfasis1 2 16" xfId="666" xr:uid="{00000000-0005-0000-0000-0000B3040000}"/>
    <cellStyle name="40% - Énfasis1 2 16 2" xfId="1869" xr:uid="{00000000-0005-0000-0000-0000B4040000}"/>
    <cellStyle name="40% - Énfasis1 2 16 2 2" xfId="5127" xr:uid="{C3127866-AF92-49D9-879C-8D6C85981BB5}"/>
    <cellStyle name="40% - Énfasis1 2 16 3" xfId="2747" xr:uid="{00000000-0005-0000-0000-0000B5040000}"/>
    <cellStyle name="40% - Énfasis1 2 16 3 2" xfId="6004" xr:uid="{6119976A-747E-4C5A-B951-9631C56BEBF2}"/>
    <cellStyle name="40% - Énfasis1 2 16 4" xfId="3937" xr:uid="{102B7C1D-7AA9-4CC1-BE5C-B625ECB55A70}"/>
    <cellStyle name="40% - Énfasis1 2 17" xfId="690" xr:uid="{00000000-0005-0000-0000-0000B6040000}"/>
    <cellStyle name="40% - Énfasis1 2 17 2" xfId="1890" xr:uid="{00000000-0005-0000-0000-0000B7040000}"/>
    <cellStyle name="40% - Énfasis1 2 17 2 2" xfId="5148" xr:uid="{90EEE7D7-D38D-49A9-B9A5-2826CD14BF33}"/>
    <cellStyle name="40% - Énfasis1 2 17 3" xfId="2768" xr:uid="{00000000-0005-0000-0000-0000B8040000}"/>
    <cellStyle name="40% - Énfasis1 2 17 3 2" xfId="6025" xr:uid="{20F4C2F8-DB9D-48C4-9CAA-ED96F838ADA1}"/>
    <cellStyle name="40% - Énfasis1 2 17 4" xfId="3958" xr:uid="{5CAFACCD-B9CA-4ABA-8B70-3F4512CEB63A}"/>
    <cellStyle name="40% - Énfasis1 2 18" xfId="970" xr:uid="{00000000-0005-0000-0000-0000B9040000}"/>
    <cellStyle name="40% - Énfasis1 2 18 2" xfId="3044" xr:uid="{00000000-0005-0000-0000-0000BA040000}"/>
    <cellStyle name="40% - Énfasis1 2 18 2 2" xfId="6301" xr:uid="{141A0239-D40D-4F85-9E86-FDB44BEC05DB}"/>
    <cellStyle name="40% - Énfasis1 2 18 3" xfId="4234" xr:uid="{BF275175-40A6-4A35-A31F-EB69F7C7D75A}"/>
    <cellStyle name="40% - Énfasis1 2 19" xfId="1289" xr:uid="{00000000-0005-0000-0000-0000BB040000}"/>
    <cellStyle name="40% - Énfasis1 2 19 2" xfId="4549" xr:uid="{0D80A622-27A8-4C71-A361-F24335D4F02C}"/>
    <cellStyle name="40% - Énfasis1 2 2" xfId="67" xr:uid="{00000000-0005-0000-0000-0000BC040000}"/>
    <cellStyle name="40% - Énfasis1 2 2 2" xfId="261" xr:uid="{00000000-0005-0000-0000-0000BD040000}"/>
    <cellStyle name="40% - Énfasis1 2 2 2 2" xfId="839" xr:uid="{00000000-0005-0000-0000-0000BE040000}"/>
    <cellStyle name="40% - Énfasis1 2 2 2 2 2" xfId="2039" xr:uid="{00000000-0005-0000-0000-0000BF040000}"/>
    <cellStyle name="40% - Énfasis1 2 2 2 2 2 2" xfId="5297" xr:uid="{2A939F01-7A13-4352-9AEB-6B36AA9135AE}"/>
    <cellStyle name="40% - Énfasis1 2 2 2 2 3" xfId="2917" xr:uid="{00000000-0005-0000-0000-0000C0040000}"/>
    <cellStyle name="40% - Énfasis1 2 2 2 2 3 2" xfId="6174" xr:uid="{A75F3A38-A2D8-41A9-AFD9-DA3DE800FDF5}"/>
    <cellStyle name="40% - Énfasis1 2 2 2 2 4" xfId="4107" xr:uid="{2002BFCB-F75C-49B5-96CE-6094390D9322}"/>
    <cellStyle name="40% - Énfasis1 2 2 2 3" xfId="1119" xr:uid="{00000000-0005-0000-0000-0000C1040000}"/>
    <cellStyle name="40% - Énfasis1 2 2 2 3 2" xfId="3193" xr:uid="{00000000-0005-0000-0000-0000C2040000}"/>
    <cellStyle name="40% - Énfasis1 2 2 2 3 2 2" xfId="6450" xr:uid="{F880D40C-BBF7-4C2F-9493-0E2DE1F9182A}"/>
    <cellStyle name="40% - Énfasis1 2 2 2 3 3" xfId="4383" xr:uid="{148ADE72-C839-4F9B-98EB-6A6735F004D7}"/>
    <cellStyle name="40% - Énfasis1 2 2 2 4" xfId="1491" xr:uid="{00000000-0005-0000-0000-0000C3040000}"/>
    <cellStyle name="40% - Énfasis1 2 2 2 4 2" xfId="4750" xr:uid="{DE941D0C-76C3-4C7A-B99E-CE0C264B2387}"/>
    <cellStyle name="40% - Énfasis1 2 2 2 5" xfId="2370" xr:uid="{00000000-0005-0000-0000-0000C4040000}"/>
    <cellStyle name="40% - Énfasis1 2 2 2 5 2" xfId="5627" xr:uid="{8FF36CF6-6A8A-4041-A9AC-02B5D67EB1A8}"/>
    <cellStyle name="40% - Énfasis1 2 2 2 6" xfId="3560" xr:uid="{DA9494EC-46A0-4988-B23A-EC87856CA08B}"/>
    <cellStyle name="40% - Énfasis1 2 2 3" xfId="509" xr:uid="{00000000-0005-0000-0000-0000C5040000}"/>
    <cellStyle name="40% - Énfasis1 2 2 3 2" xfId="1715" xr:uid="{00000000-0005-0000-0000-0000C6040000}"/>
    <cellStyle name="40% - Énfasis1 2 2 3 2 2" xfId="4974" xr:uid="{D5CEEAF5-46AC-4637-B4EE-71E01933AE6A}"/>
    <cellStyle name="40% - Énfasis1 2 2 3 3" xfId="2594" xr:uid="{00000000-0005-0000-0000-0000C7040000}"/>
    <cellStyle name="40% - Énfasis1 2 2 3 3 2" xfId="5851" xr:uid="{23D31255-D4BF-42B0-86C1-12002535D0F7}"/>
    <cellStyle name="40% - Énfasis1 2 2 3 4" xfId="3784" xr:uid="{A75FA58A-57C6-4047-8A9A-30FC971566D3}"/>
    <cellStyle name="40% - Énfasis1 2 2 4" xfId="704" xr:uid="{00000000-0005-0000-0000-0000C8040000}"/>
    <cellStyle name="40% - Énfasis1 2 2 4 2" xfId="1904" xr:uid="{00000000-0005-0000-0000-0000C9040000}"/>
    <cellStyle name="40% - Énfasis1 2 2 4 2 2" xfId="5162" xr:uid="{6AC60924-1620-4DC0-8FCB-50F489B10332}"/>
    <cellStyle name="40% - Énfasis1 2 2 4 3" xfId="2782" xr:uid="{00000000-0005-0000-0000-0000CA040000}"/>
    <cellStyle name="40% - Énfasis1 2 2 4 3 2" xfId="6039" xr:uid="{B1787B06-427E-4DC8-814E-6E17A243699E}"/>
    <cellStyle name="40% - Énfasis1 2 2 4 4" xfId="3972" xr:uid="{446F9E5C-4C6C-4240-AEEF-2EA2D8114251}"/>
    <cellStyle name="40% - Énfasis1 2 2 5" xfId="984" xr:uid="{00000000-0005-0000-0000-0000CB040000}"/>
    <cellStyle name="40% - Énfasis1 2 2 5 2" xfId="3058" xr:uid="{00000000-0005-0000-0000-0000CC040000}"/>
    <cellStyle name="40% - Énfasis1 2 2 5 2 2" xfId="6315" xr:uid="{9598D56D-09FD-44E4-B157-3389CFC5B79C}"/>
    <cellStyle name="40% - Énfasis1 2 2 5 3" xfId="4248" xr:uid="{453E811E-8D98-4BE0-B164-676CEC17F369}"/>
    <cellStyle name="40% - Énfasis1 2 2 6" xfId="1306" xr:uid="{00000000-0005-0000-0000-0000CD040000}"/>
    <cellStyle name="40% - Énfasis1 2 2 6 2" xfId="4565" xr:uid="{2A44C3B6-59A2-45AB-87A5-6CCCBE27F4C4}"/>
    <cellStyle name="40% - Énfasis1 2 2 7" xfId="2185" xr:uid="{00000000-0005-0000-0000-0000CE040000}"/>
    <cellStyle name="40% - Énfasis1 2 2 7 2" xfId="5442" xr:uid="{C279089A-2098-4992-A50E-E48E9286397C}"/>
    <cellStyle name="40% - Énfasis1 2 2 8" xfId="3375" xr:uid="{4916291E-447B-49A7-8F98-D08E7D3EFA5F}"/>
    <cellStyle name="40% - Énfasis1 2 20" xfId="2169" xr:uid="{00000000-0005-0000-0000-0000CF040000}"/>
    <cellStyle name="40% - Énfasis1 2 20 2" xfId="5426" xr:uid="{23B1DB32-C290-4A73-A898-FDDA3387FE8D}"/>
    <cellStyle name="40% - Énfasis1 2 21" xfId="3359" xr:uid="{42047ECE-0C7D-4300-BA07-21AEAE00761E}"/>
    <cellStyle name="40% - Énfasis1 2 22" xfId="6614" xr:uid="{7B44C0DF-4D10-4708-819E-B8B0E95BAB71}"/>
    <cellStyle name="40% - Énfasis1 2 3" xfId="87" xr:uid="{00000000-0005-0000-0000-0000D0040000}"/>
    <cellStyle name="40% - Énfasis1 2 3 2" xfId="279" xr:uid="{00000000-0005-0000-0000-0000D1040000}"/>
    <cellStyle name="40% - Énfasis1 2 3 2 2" xfId="853" xr:uid="{00000000-0005-0000-0000-0000D2040000}"/>
    <cellStyle name="40% - Énfasis1 2 3 2 2 2" xfId="2053" xr:uid="{00000000-0005-0000-0000-0000D3040000}"/>
    <cellStyle name="40% - Énfasis1 2 3 2 2 2 2" xfId="5311" xr:uid="{9B450934-DBF2-4DAE-8763-A2E61D59F054}"/>
    <cellStyle name="40% - Énfasis1 2 3 2 2 3" xfId="2931" xr:uid="{00000000-0005-0000-0000-0000D4040000}"/>
    <cellStyle name="40% - Énfasis1 2 3 2 2 3 2" xfId="6188" xr:uid="{6DE77222-4253-4A09-A743-39FD675C0EB1}"/>
    <cellStyle name="40% - Énfasis1 2 3 2 2 4" xfId="4121" xr:uid="{21FE7A74-0181-4EC9-AE90-8A56001BDAE8}"/>
    <cellStyle name="40% - Énfasis1 2 3 2 3" xfId="1133" xr:uid="{00000000-0005-0000-0000-0000D5040000}"/>
    <cellStyle name="40% - Énfasis1 2 3 2 3 2" xfId="3207" xr:uid="{00000000-0005-0000-0000-0000D6040000}"/>
    <cellStyle name="40% - Énfasis1 2 3 2 3 2 2" xfId="6464" xr:uid="{398CA098-D52D-41BA-A3AC-9F2FDF48C269}"/>
    <cellStyle name="40% - Énfasis1 2 3 2 3 3" xfId="4397" xr:uid="{E5A9B383-8E1A-452A-A830-6CD3FF2CF989}"/>
    <cellStyle name="40% - Énfasis1 2 3 2 4" xfId="1508" xr:uid="{00000000-0005-0000-0000-0000D7040000}"/>
    <cellStyle name="40% - Énfasis1 2 3 2 4 2" xfId="4767" xr:uid="{E31C0751-C19D-49F9-8823-88A53830F08D}"/>
    <cellStyle name="40% - Énfasis1 2 3 2 5" xfId="2387" xr:uid="{00000000-0005-0000-0000-0000D8040000}"/>
    <cellStyle name="40% - Énfasis1 2 3 2 5 2" xfId="5644" xr:uid="{0751A77F-5F2C-4B51-80C5-52F9E380911E}"/>
    <cellStyle name="40% - Énfasis1 2 3 2 6" xfId="3577" xr:uid="{C6F05F15-AFC6-4877-9E30-8AC6188977CB}"/>
    <cellStyle name="40% - Énfasis1 2 3 3" xfId="524" xr:uid="{00000000-0005-0000-0000-0000D9040000}"/>
    <cellStyle name="40% - Énfasis1 2 3 3 2" xfId="1730" xr:uid="{00000000-0005-0000-0000-0000DA040000}"/>
    <cellStyle name="40% - Énfasis1 2 3 3 2 2" xfId="4989" xr:uid="{AE809BBD-BED6-42A5-8FE3-A41E57743D8A}"/>
    <cellStyle name="40% - Énfasis1 2 3 3 3" xfId="2609" xr:uid="{00000000-0005-0000-0000-0000DB040000}"/>
    <cellStyle name="40% - Énfasis1 2 3 3 3 2" xfId="5866" xr:uid="{7FC3431F-6C6B-45DE-8613-BEDCBD235154}"/>
    <cellStyle name="40% - Énfasis1 2 3 3 4" xfId="3799" xr:uid="{1FF38F23-4C36-4F17-AE2C-AC8F2E55AE39}"/>
    <cellStyle name="40% - Énfasis1 2 3 4" xfId="719" xr:uid="{00000000-0005-0000-0000-0000DC040000}"/>
    <cellStyle name="40% - Énfasis1 2 3 4 2" xfId="1919" xr:uid="{00000000-0005-0000-0000-0000DD040000}"/>
    <cellStyle name="40% - Énfasis1 2 3 4 2 2" xfId="5177" xr:uid="{5EA6E5BB-53E9-4175-BAF1-90B32DE0FD23}"/>
    <cellStyle name="40% - Énfasis1 2 3 4 3" xfId="2797" xr:uid="{00000000-0005-0000-0000-0000DE040000}"/>
    <cellStyle name="40% - Énfasis1 2 3 4 3 2" xfId="6054" xr:uid="{3F192213-0884-4B36-A543-5C447659FD39}"/>
    <cellStyle name="40% - Énfasis1 2 3 4 4" xfId="3987" xr:uid="{241B74EE-A2B6-4E08-810A-786087D7731B}"/>
    <cellStyle name="40% - Énfasis1 2 3 5" xfId="999" xr:uid="{00000000-0005-0000-0000-0000DF040000}"/>
    <cellStyle name="40% - Énfasis1 2 3 5 2" xfId="3073" xr:uid="{00000000-0005-0000-0000-0000E0040000}"/>
    <cellStyle name="40% - Énfasis1 2 3 5 2 2" xfId="6330" xr:uid="{07DF9076-FC6C-490B-9E29-CDF80CED8160}"/>
    <cellStyle name="40% - Énfasis1 2 3 5 3" xfId="4263" xr:uid="{0821ECE6-AE0E-40F5-BAD2-5802FAA3F743}"/>
    <cellStyle name="40% - Énfasis1 2 3 6" xfId="1324" xr:uid="{00000000-0005-0000-0000-0000E1040000}"/>
    <cellStyle name="40% - Énfasis1 2 3 6 2" xfId="4583" xr:uid="{A13D4679-F1FC-4856-8C04-06D87D00BC43}"/>
    <cellStyle name="40% - Énfasis1 2 3 7" xfId="2203" xr:uid="{00000000-0005-0000-0000-0000E2040000}"/>
    <cellStyle name="40% - Énfasis1 2 3 7 2" xfId="5460" xr:uid="{5CD211DA-B9DC-44C6-BBF5-DDF7E17A8483}"/>
    <cellStyle name="40% - Énfasis1 2 3 8" xfId="3393" xr:uid="{296ABB7B-01F7-4112-B4EA-CD65A50417D5}"/>
    <cellStyle name="40% - Énfasis1 2 4" xfId="106" xr:uid="{00000000-0005-0000-0000-0000E3040000}"/>
    <cellStyle name="40% - Énfasis1 2 4 2" xfId="298" xr:uid="{00000000-0005-0000-0000-0000E4040000}"/>
    <cellStyle name="40% - Énfasis1 2 4 2 2" xfId="868" xr:uid="{00000000-0005-0000-0000-0000E5040000}"/>
    <cellStyle name="40% - Énfasis1 2 4 2 2 2" xfId="2068" xr:uid="{00000000-0005-0000-0000-0000E6040000}"/>
    <cellStyle name="40% - Énfasis1 2 4 2 2 2 2" xfId="5326" xr:uid="{6F61302A-77EA-4A1D-9826-0E279CB7507F}"/>
    <cellStyle name="40% - Énfasis1 2 4 2 2 3" xfId="2946" xr:uid="{00000000-0005-0000-0000-0000E7040000}"/>
    <cellStyle name="40% - Énfasis1 2 4 2 2 3 2" xfId="6203" xr:uid="{90D6AA8F-40CE-48BF-97F5-DB48CD0C6E48}"/>
    <cellStyle name="40% - Énfasis1 2 4 2 2 4" xfId="4136" xr:uid="{24A10BA9-74F4-44DC-B301-5B3ADEE34380}"/>
    <cellStyle name="40% - Énfasis1 2 4 2 3" xfId="1148" xr:uid="{00000000-0005-0000-0000-0000E8040000}"/>
    <cellStyle name="40% - Énfasis1 2 4 2 3 2" xfId="3222" xr:uid="{00000000-0005-0000-0000-0000E9040000}"/>
    <cellStyle name="40% - Énfasis1 2 4 2 3 2 2" xfId="6479" xr:uid="{880BF6CD-FFA8-4435-BCE0-591ED6E5BB43}"/>
    <cellStyle name="40% - Énfasis1 2 4 2 3 3" xfId="4412" xr:uid="{52D78F7C-48BA-45CE-821A-825E445CB5E1}"/>
    <cellStyle name="40% - Énfasis1 2 4 2 4" xfId="1526" xr:uid="{00000000-0005-0000-0000-0000EA040000}"/>
    <cellStyle name="40% - Énfasis1 2 4 2 4 2" xfId="4785" xr:uid="{17D23A42-1F86-4512-A3CF-DCBC2F778BBE}"/>
    <cellStyle name="40% - Énfasis1 2 4 2 5" xfId="2405" xr:uid="{00000000-0005-0000-0000-0000EB040000}"/>
    <cellStyle name="40% - Énfasis1 2 4 2 5 2" xfId="5662" xr:uid="{2FCDFC0C-61E4-492F-AB08-C42441C66506}"/>
    <cellStyle name="40% - Énfasis1 2 4 2 6" xfId="3595" xr:uid="{DA4F81AD-29E0-420D-9A09-96C447EB834E}"/>
    <cellStyle name="40% - Énfasis1 2 4 3" xfId="539" xr:uid="{00000000-0005-0000-0000-0000EC040000}"/>
    <cellStyle name="40% - Énfasis1 2 4 3 2" xfId="1745" xr:uid="{00000000-0005-0000-0000-0000ED040000}"/>
    <cellStyle name="40% - Énfasis1 2 4 3 2 2" xfId="5004" xr:uid="{9B063587-F093-4676-A816-A9B39BDDB853}"/>
    <cellStyle name="40% - Énfasis1 2 4 3 3" xfId="2624" xr:uid="{00000000-0005-0000-0000-0000EE040000}"/>
    <cellStyle name="40% - Énfasis1 2 4 3 3 2" xfId="5881" xr:uid="{5C8D14D1-BB6B-4ED8-A7F6-9DFCC66153F4}"/>
    <cellStyle name="40% - Énfasis1 2 4 3 4" xfId="3814" xr:uid="{A5C94AF4-A8AD-41D0-8717-FDBE5F25A0B3}"/>
    <cellStyle name="40% - Énfasis1 2 4 4" xfId="734" xr:uid="{00000000-0005-0000-0000-0000EF040000}"/>
    <cellStyle name="40% - Énfasis1 2 4 4 2" xfId="1934" xr:uid="{00000000-0005-0000-0000-0000F0040000}"/>
    <cellStyle name="40% - Énfasis1 2 4 4 2 2" xfId="5192" xr:uid="{AAC874FC-757D-4B8A-91C1-3D7E268B9623}"/>
    <cellStyle name="40% - Énfasis1 2 4 4 3" xfId="2812" xr:uid="{00000000-0005-0000-0000-0000F1040000}"/>
    <cellStyle name="40% - Énfasis1 2 4 4 3 2" xfId="6069" xr:uid="{E2BA0373-240F-4FC1-AEB5-A138C0085623}"/>
    <cellStyle name="40% - Énfasis1 2 4 4 4" xfId="4002" xr:uid="{5C133E51-E719-48CA-8D49-E3944B1767AF}"/>
    <cellStyle name="40% - Énfasis1 2 4 5" xfId="1014" xr:uid="{00000000-0005-0000-0000-0000F2040000}"/>
    <cellStyle name="40% - Énfasis1 2 4 5 2" xfId="3088" xr:uid="{00000000-0005-0000-0000-0000F3040000}"/>
    <cellStyle name="40% - Énfasis1 2 4 5 2 2" xfId="6345" xr:uid="{D29CEAC1-6A06-4C6E-8F6F-810CE3EED25F}"/>
    <cellStyle name="40% - Énfasis1 2 4 5 3" xfId="4278" xr:uid="{4D649A7F-189F-4EB1-A41E-27AD50433924}"/>
    <cellStyle name="40% - Énfasis1 2 4 6" xfId="1342" xr:uid="{00000000-0005-0000-0000-0000F4040000}"/>
    <cellStyle name="40% - Énfasis1 2 4 6 2" xfId="4601" xr:uid="{09DC33CD-569B-4445-91EC-F34388B7E5D1}"/>
    <cellStyle name="40% - Énfasis1 2 4 7" xfId="2221" xr:uid="{00000000-0005-0000-0000-0000F5040000}"/>
    <cellStyle name="40% - Énfasis1 2 4 7 2" xfId="5478" xr:uid="{8D2E3B45-A3F8-467D-91B0-ECD8E5F54F00}"/>
    <cellStyle name="40% - Énfasis1 2 4 8" xfId="3411" xr:uid="{904ED316-167A-4CD7-8996-E14436AECE49}"/>
    <cellStyle name="40% - Énfasis1 2 5" xfId="125" xr:uid="{00000000-0005-0000-0000-0000F6040000}"/>
    <cellStyle name="40% - Énfasis1 2 5 2" xfId="317" xr:uid="{00000000-0005-0000-0000-0000F7040000}"/>
    <cellStyle name="40% - Énfasis1 2 5 2 2" xfId="883" xr:uid="{00000000-0005-0000-0000-0000F8040000}"/>
    <cellStyle name="40% - Énfasis1 2 5 2 2 2" xfId="2083" xr:uid="{00000000-0005-0000-0000-0000F9040000}"/>
    <cellStyle name="40% - Énfasis1 2 5 2 2 2 2" xfId="5341" xr:uid="{CD70DEAC-78B2-4D32-B9BE-24D23468127F}"/>
    <cellStyle name="40% - Énfasis1 2 5 2 2 3" xfId="2961" xr:uid="{00000000-0005-0000-0000-0000FA040000}"/>
    <cellStyle name="40% - Énfasis1 2 5 2 2 3 2" xfId="6218" xr:uid="{A62C0174-EDF2-44BD-A5E4-263A55C300A4}"/>
    <cellStyle name="40% - Énfasis1 2 5 2 2 4" xfId="4151" xr:uid="{F5A4B4E9-418E-4847-B770-AB229EA906D1}"/>
    <cellStyle name="40% - Énfasis1 2 5 2 3" xfId="1163" xr:uid="{00000000-0005-0000-0000-0000FB040000}"/>
    <cellStyle name="40% - Énfasis1 2 5 2 3 2" xfId="3237" xr:uid="{00000000-0005-0000-0000-0000FC040000}"/>
    <cellStyle name="40% - Énfasis1 2 5 2 3 2 2" xfId="6494" xr:uid="{1AB7013F-E033-4F91-9605-71729D3F1563}"/>
    <cellStyle name="40% - Énfasis1 2 5 2 3 3" xfId="4427" xr:uid="{67C23435-BB12-4251-83A1-2C7789BCA271}"/>
    <cellStyle name="40% - Énfasis1 2 5 2 4" xfId="1544" xr:uid="{00000000-0005-0000-0000-0000FD040000}"/>
    <cellStyle name="40% - Énfasis1 2 5 2 4 2" xfId="4803" xr:uid="{BB96B883-43D7-4482-BAFE-1042EEB535E0}"/>
    <cellStyle name="40% - Énfasis1 2 5 2 5" xfId="2423" xr:uid="{00000000-0005-0000-0000-0000FE040000}"/>
    <cellStyle name="40% - Énfasis1 2 5 2 5 2" xfId="5680" xr:uid="{2C89E07E-0CF1-4CBA-BDDC-FE098746388D}"/>
    <cellStyle name="40% - Énfasis1 2 5 2 6" xfId="3613" xr:uid="{9D914B0B-8B88-4E06-8111-21E8C99D5D22}"/>
    <cellStyle name="40% - Énfasis1 2 5 3" xfId="554" xr:uid="{00000000-0005-0000-0000-0000FF040000}"/>
    <cellStyle name="40% - Énfasis1 2 5 3 2" xfId="1760" xr:uid="{00000000-0005-0000-0000-000000050000}"/>
    <cellStyle name="40% - Énfasis1 2 5 3 2 2" xfId="5019" xr:uid="{900C8C52-462F-4BB7-99E1-C6682B22E9E7}"/>
    <cellStyle name="40% - Énfasis1 2 5 3 3" xfId="2639" xr:uid="{00000000-0005-0000-0000-000001050000}"/>
    <cellStyle name="40% - Énfasis1 2 5 3 3 2" xfId="5896" xr:uid="{ED86D76D-ED44-486E-BBA0-74E1B8C97A91}"/>
    <cellStyle name="40% - Énfasis1 2 5 3 4" xfId="3829" xr:uid="{4AC886A1-5763-49A3-B70C-8CED333CA368}"/>
    <cellStyle name="40% - Énfasis1 2 5 4" xfId="749" xr:uid="{00000000-0005-0000-0000-000002050000}"/>
    <cellStyle name="40% - Énfasis1 2 5 4 2" xfId="1949" xr:uid="{00000000-0005-0000-0000-000003050000}"/>
    <cellStyle name="40% - Énfasis1 2 5 4 2 2" xfId="5207" xr:uid="{FE538AFB-D51A-47AC-8A9D-0D84CACD8506}"/>
    <cellStyle name="40% - Énfasis1 2 5 4 3" xfId="2827" xr:uid="{00000000-0005-0000-0000-000004050000}"/>
    <cellStyle name="40% - Énfasis1 2 5 4 3 2" xfId="6084" xr:uid="{044C7410-233C-4B6D-8F69-F56D8D3F6B9F}"/>
    <cellStyle name="40% - Énfasis1 2 5 4 4" xfId="4017" xr:uid="{E2FE36E8-7C96-4EFA-B04A-1ED62498BD04}"/>
    <cellStyle name="40% - Énfasis1 2 5 5" xfId="1029" xr:uid="{00000000-0005-0000-0000-000005050000}"/>
    <cellStyle name="40% - Énfasis1 2 5 5 2" xfId="3103" xr:uid="{00000000-0005-0000-0000-000006050000}"/>
    <cellStyle name="40% - Énfasis1 2 5 5 2 2" xfId="6360" xr:uid="{669B8088-4B84-42B1-9E02-303DE6ECDF99}"/>
    <cellStyle name="40% - Énfasis1 2 5 5 3" xfId="4293" xr:uid="{827A707C-177A-4723-B319-FFB629B9D934}"/>
    <cellStyle name="40% - Énfasis1 2 5 6" xfId="1360" xr:uid="{00000000-0005-0000-0000-000007050000}"/>
    <cellStyle name="40% - Énfasis1 2 5 6 2" xfId="4619" xr:uid="{5C7D9CD2-A0FA-461D-B1E0-F7CF9EF6A061}"/>
    <cellStyle name="40% - Énfasis1 2 5 7" xfId="2239" xr:uid="{00000000-0005-0000-0000-000008050000}"/>
    <cellStyle name="40% - Énfasis1 2 5 7 2" xfId="5496" xr:uid="{AF9B24F2-EBC0-4B3E-84B1-FADB06F0BF8D}"/>
    <cellStyle name="40% - Énfasis1 2 5 8" xfId="3429" xr:uid="{09C7F391-A50B-4D08-B3AF-142A46665D74}"/>
    <cellStyle name="40% - Énfasis1 2 6" xfId="143" xr:uid="{00000000-0005-0000-0000-000009050000}"/>
    <cellStyle name="40% - Énfasis1 2 6 2" xfId="335" xr:uid="{00000000-0005-0000-0000-00000A050000}"/>
    <cellStyle name="40% - Énfasis1 2 6 2 2" xfId="898" xr:uid="{00000000-0005-0000-0000-00000B050000}"/>
    <cellStyle name="40% - Énfasis1 2 6 2 2 2" xfId="2098" xr:uid="{00000000-0005-0000-0000-00000C050000}"/>
    <cellStyle name="40% - Énfasis1 2 6 2 2 2 2" xfId="5356" xr:uid="{51B126E9-2916-4E37-B572-232A138E091F}"/>
    <cellStyle name="40% - Énfasis1 2 6 2 2 3" xfId="2976" xr:uid="{00000000-0005-0000-0000-00000D050000}"/>
    <cellStyle name="40% - Énfasis1 2 6 2 2 3 2" xfId="6233" xr:uid="{7F71F5A6-6A85-42B4-A0E7-E1A2212C0A45}"/>
    <cellStyle name="40% - Énfasis1 2 6 2 2 4" xfId="4166" xr:uid="{FF063316-8F20-4C44-8661-BCE75ACD5971}"/>
    <cellStyle name="40% - Énfasis1 2 6 2 3" xfId="1178" xr:uid="{00000000-0005-0000-0000-00000E050000}"/>
    <cellStyle name="40% - Énfasis1 2 6 2 3 2" xfId="3252" xr:uid="{00000000-0005-0000-0000-00000F050000}"/>
    <cellStyle name="40% - Énfasis1 2 6 2 3 2 2" xfId="6509" xr:uid="{E3CDA5DE-9209-4BC3-B2CE-CC6E398532B5}"/>
    <cellStyle name="40% - Énfasis1 2 6 2 3 3" xfId="4442" xr:uid="{0FECCEAE-5155-4795-8C85-21E886B22B2B}"/>
    <cellStyle name="40% - Énfasis1 2 6 2 4" xfId="1562" xr:uid="{00000000-0005-0000-0000-000010050000}"/>
    <cellStyle name="40% - Énfasis1 2 6 2 4 2" xfId="4821" xr:uid="{2280D817-90DC-492D-AC59-D66A45E85BFC}"/>
    <cellStyle name="40% - Énfasis1 2 6 2 5" xfId="2441" xr:uid="{00000000-0005-0000-0000-000011050000}"/>
    <cellStyle name="40% - Énfasis1 2 6 2 5 2" xfId="5698" xr:uid="{AA8ACD4E-311F-49E4-A43C-68AB7BDB5D97}"/>
    <cellStyle name="40% - Énfasis1 2 6 2 6" xfId="3631" xr:uid="{2CE31D7C-F3D7-4B5A-95C2-43680665A6E2}"/>
    <cellStyle name="40% - Énfasis1 2 6 3" xfId="569" xr:uid="{00000000-0005-0000-0000-000012050000}"/>
    <cellStyle name="40% - Énfasis1 2 6 3 2" xfId="1775" xr:uid="{00000000-0005-0000-0000-000013050000}"/>
    <cellStyle name="40% - Énfasis1 2 6 3 2 2" xfId="5034" xr:uid="{DCF82349-CDE5-4660-8635-62E023F290E0}"/>
    <cellStyle name="40% - Énfasis1 2 6 3 3" xfId="2654" xr:uid="{00000000-0005-0000-0000-000014050000}"/>
    <cellStyle name="40% - Énfasis1 2 6 3 3 2" xfId="5911" xr:uid="{6BC0FCBC-D8F0-4839-AB1C-243F133CF7A7}"/>
    <cellStyle name="40% - Énfasis1 2 6 3 4" xfId="3844" xr:uid="{5A96FF74-5D81-46E5-97B2-F7421800433C}"/>
    <cellStyle name="40% - Énfasis1 2 6 4" xfId="764" xr:uid="{00000000-0005-0000-0000-000015050000}"/>
    <cellStyle name="40% - Énfasis1 2 6 4 2" xfId="1964" xr:uid="{00000000-0005-0000-0000-000016050000}"/>
    <cellStyle name="40% - Énfasis1 2 6 4 2 2" xfId="5222" xr:uid="{E899D771-330D-4F2B-A1A6-27FBAEF63A15}"/>
    <cellStyle name="40% - Énfasis1 2 6 4 3" xfId="2842" xr:uid="{00000000-0005-0000-0000-000017050000}"/>
    <cellStyle name="40% - Énfasis1 2 6 4 3 2" xfId="6099" xr:uid="{AA0A55F9-432E-4B1B-B0A4-5701DDF967F1}"/>
    <cellStyle name="40% - Énfasis1 2 6 4 4" xfId="4032" xr:uid="{429E9D72-518D-4359-BF05-43AECB475CC7}"/>
    <cellStyle name="40% - Énfasis1 2 6 5" xfId="1044" xr:uid="{00000000-0005-0000-0000-000018050000}"/>
    <cellStyle name="40% - Énfasis1 2 6 5 2" xfId="3118" xr:uid="{00000000-0005-0000-0000-000019050000}"/>
    <cellStyle name="40% - Énfasis1 2 6 5 2 2" xfId="6375" xr:uid="{64F79036-3496-4C44-B165-B340E4065E5F}"/>
    <cellStyle name="40% - Énfasis1 2 6 5 3" xfId="4308" xr:uid="{F37AF872-DE07-4414-BA76-BD1178AFADEA}"/>
    <cellStyle name="40% - Énfasis1 2 6 6" xfId="1378" xr:uid="{00000000-0005-0000-0000-00001A050000}"/>
    <cellStyle name="40% - Énfasis1 2 6 6 2" xfId="4637" xr:uid="{1C0107C6-3DE8-44C4-B630-1ED970830679}"/>
    <cellStyle name="40% - Énfasis1 2 6 7" xfId="2257" xr:uid="{00000000-0005-0000-0000-00001B050000}"/>
    <cellStyle name="40% - Énfasis1 2 6 7 2" xfId="5514" xr:uid="{4E75EFCE-1BAF-4D6E-94F4-35258CCBC4C6}"/>
    <cellStyle name="40% - Énfasis1 2 6 8" xfId="3447" xr:uid="{6F012550-4492-4C60-9DDF-4E5AFC04C4D3}"/>
    <cellStyle name="40% - Énfasis1 2 7" xfId="162" xr:uid="{00000000-0005-0000-0000-00001C050000}"/>
    <cellStyle name="40% - Énfasis1 2 7 2" xfId="354" xr:uid="{00000000-0005-0000-0000-00001D050000}"/>
    <cellStyle name="40% - Énfasis1 2 7 2 2" xfId="913" xr:uid="{00000000-0005-0000-0000-00001E050000}"/>
    <cellStyle name="40% - Énfasis1 2 7 2 2 2" xfId="2113" xr:uid="{00000000-0005-0000-0000-00001F050000}"/>
    <cellStyle name="40% - Énfasis1 2 7 2 2 2 2" xfId="5371" xr:uid="{ACF22139-F62C-494D-B4D8-18DC6A668492}"/>
    <cellStyle name="40% - Énfasis1 2 7 2 2 3" xfId="2991" xr:uid="{00000000-0005-0000-0000-000020050000}"/>
    <cellStyle name="40% - Énfasis1 2 7 2 2 3 2" xfId="6248" xr:uid="{ED9D6EF8-91BF-4D2B-B664-081A7B8F7E0C}"/>
    <cellStyle name="40% - Énfasis1 2 7 2 2 4" xfId="4181" xr:uid="{AD9626A6-BB4A-4DEB-BDA3-8418B9ABF1A4}"/>
    <cellStyle name="40% - Énfasis1 2 7 2 3" xfId="1193" xr:uid="{00000000-0005-0000-0000-000021050000}"/>
    <cellStyle name="40% - Énfasis1 2 7 2 3 2" xfId="3267" xr:uid="{00000000-0005-0000-0000-000022050000}"/>
    <cellStyle name="40% - Énfasis1 2 7 2 3 2 2" xfId="6524" xr:uid="{C52FC557-855F-4EBE-B144-E84658A0F3F6}"/>
    <cellStyle name="40% - Énfasis1 2 7 2 3 3" xfId="4457" xr:uid="{E3227C21-E8F2-4B14-AA64-2130C96D66F7}"/>
    <cellStyle name="40% - Énfasis1 2 7 2 4" xfId="1581" xr:uid="{00000000-0005-0000-0000-000023050000}"/>
    <cellStyle name="40% - Énfasis1 2 7 2 4 2" xfId="4840" xr:uid="{362AE8C0-F331-4B7A-885E-B6A4A7F1A95C}"/>
    <cellStyle name="40% - Énfasis1 2 7 2 5" xfId="2460" xr:uid="{00000000-0005-0000-0000-000024050000}"/>
    <cellStyle name="40% - Énfasis1 2 7 2 5 2" xfId="5717" xr:uid="{73054BC5-3FB1-46A1-82F6-C4E20A832A79}"/>
    <cellStyle name="40% - Énfasis1 2 7 2 6" xfId="3650" xr:uid="{B333FB6B-2DC2-4041-9017-42933CB91B55}"/>
    <cellStyle name="40% - Énfasis1 2 7 3" xfId="584" xr:uid="{00000000-0005-0000-0000-000025050000}"/>
    <cellStyle name="40% - Énfasis1 2 7 3 2" xfId="1790" xr:uid="{00000000-0005-0000-0000-000026050000}"/>
    <cellStyle name="40% - Énfasis1 2 7 3 2 2" xfId="5049" xr:uid="{881CF0CF-A2E7-46C4-86C6-21A7DA964EEE}"/>
    <cellStyle name="40% - Énfasis1 2 7 3 3" xfId="2669" xr:uid="{00000000-0005-0000-0000-000027050000}"/>
    <cellStyle name="40% - Énfasis1 2 7 3 3 2" xfId="5926" xr:uid="{0B80B7C4-1B71-43DE-B872-4350F12A2DF9}"/>
    <cellStyle name="40% - Énfasis1 2 7 3 4" xfId="3859" xr:uid="{3110F378-4083-418C-A71D-0095E8C1BC6D}"/>
    <cellStyle name="40% - Énfasis1 2 7 4" xfId="779" xr:uid="{00000000-0005-0000-0000-000028050000}"/>
    <cellStyle name="40% - Énfasis1 2 7 4 2" xfId="1979" xr:uid="{00000000-0005-0000-0000-000029050000}"/>
    <cellStyle name="40% - Énfasis1 2 7 4 2 2" xfId="5237" xr:uid="{1A41771D-BB94-4B75-AA2E-629CF5A11621}"/>
    <cellStyle name="40% - Énfasis1 2 7 4 3" xfId="2857" xr:uid="{00000000-0005-0000-0000-00002A050000}"/>
    <cellStyle name="40% - Énfasis1 2 7 4 3 2" xfId="6114" xr:uid="{C6E255E4-6B1F-446A-BEF2-4E9FE08C9D9C}"/>
    <cellStyle name="40% - Énfasis1 2 7 4 4" xfId="4047" xr:uid="{6BCD9C1C-0691-44DC-A0A0-4F5DC5A2C0F4}"/>
    <cellStyle name="40% - Énfasis1 2 7 5" xfId="1059" xr:uid="{00000000-0005-0000-0000-00002B050000}"/>
    <cellStyle name="40% - Énfasis1 2 7 5 2" xfId="3133" xr:uid="{00000000-0005-0000-0000-00002C050000}"/>
    <cellStyle name="40% - Énfasis1 2 7 5 2 2" xfId="6390" xr:uid="{4ED67F96-C1FF-4D09-9B1C-1663EE99E079}"/>
    <cellStyle name="40% - Énfasis1 2 7 5 3" xfId="4323" xr:uid="{7B882B84-E084-4E5B-B627-D7CD5FED222B}"/>
    <cellStyle name="40% - Énfasis1 2 7 6" xfId="1397" xr:uid="{00000000-0005-0000-0000-00002D050000}"/>
    <cellStyle name="40% - Énfasis1 2 7 6 2" xfId="4656" xr:uid="{18E6BE04-6185-465C-B6D6-5AA73FC1249F}"/>
    <cellStyle name="40% - Énfasis1 2 7 7" xfId="2276" xr:uid="{00000000-0005-0000-0000-00002E050000}"/>
    <cellStyle name="40% - Énfasis1 2 7 7 2" xfId="5533" xr:uid="{2498F144-0785-484F-BCFF-A79F2F34CA8B}"/>
    <cellStyle name="40% - Énfasis1 2 7 8" xfId="3466" xr:uid="{A74994EF-6DB6-4989-B7ED-A95C3BEFAD74}"/>
    <cellStyle name="40% - Énfasis1 2 8" xfId="181" xr:uid="{00000000-0005-0000-0000-00002F050000}"/>
    <cellStyle name="40% - Énfasis1 2 8 2" xfId="373" xr:uid="{00000000-0005-0000-0000-000030050000}"/>
    <cellStyle name="40% - Énfasis1 2 8 2 2" xfId="928" xr:uid="{00000000-0005-0000-0000-000031050000}"/>
    <cellStyle name="40% - Énfasis1 2 8 2 2 2" xfId="2128" xr:uid="{00000000-0005-0000-0000-000032050000}"/>
    <cellStyle name="40% - Énfasis1 2 8 2 2 2 2" xfId="5386" xr:uid="{D7CC0844-0B32-4496-8819-B57B1B9BB363}"/>
    <cellStyle name="40% - Énfasis1 2 8 2 2 3" xfId="3006" xr:uid="{00000000-0005-0000-0000-000033050000}"/>
    <cellStyle name="40% - Énfasis1 2 8 2 2 3 2" xfId="6263" xr:uid="{83957CD8-AF20-461B-8FC1-3FA013950CDA}"/>
    <cellStyle name="40% - Énfasis1 2 8 2 2 4" xfId="4196" xr:uid="{90E16C93-72D2-42CE-A831-78AD557E0BC2}"/>
    <cellStyle name="40% - Énfasis1 2 8 2 3" xfId="1208" xr:uid="{00000000-0005-0000-0000-000034050000}"/>
    <cellStyle name="40% - Énfasis1 2 8 2 3 2" xfId="3282" xr:uid="{00000000-0005-0000-0000-000035050000}"/>
    <cellStyle name="40% - Énfasis1 2 8 2 3 2 2" xfId="6539" xr:uid="{B71686AD-99F0-41AC-9949-E77E8174192F}"/>
    <cellStyle name="40% - Énfasis1 2 8 2 3 3" xfId="4472" xr:uid="{78A83F2C-299F-4ACF-9F97-AB4F0108AE70}"/>
    <cellStyle name="40% - Énfasis1 2 8 2 4" xfId="1599" xr:uid="{00000000-0005-0000-0000-000036050000}"/>
    <cellStyle name="40% - Énfasis1 2 8 2 4 2" xfId="4858" xr:uid="{C64ED286-F555-41A1-A441-3A16BACF3904}"/>
    <cellStyle name="40% - Énfasis1 2 8 2 5" xfId="2478" xr:uid="{00000000-0005-0000-0000-000037050000}"/>
    <cellStyle name="40% - Énfasis1 2 8 2 5 2" xfId="5735" xr:uid="{EFB00B28-F490-4278-B0E8-981764E82320}"/>
    <cellStyle name="40% - Énfasis1 2 8 2 6" xfId="3668" xr:uid="{82E5C5A8-C1A0-4719-822E-AF2786ACFDD9}"/>
    <cellStyle name="40% - Énfasis1 2 8 3" xfId="599" xr:uid="{00000000-0005-0000-0000-000038050000}"/>
    <cellStyle name="40% - Énfasis1 2 8 3 2" xfId="1805" xr:uid="{00000000-0005-0000-0000-000039050000}"/>
    <cellStyle name="40% - Énfasis1 2 8 3 2 2" xfId="5064" xr:uid="{A3D92942-D58E-4F5F-90E7-F6C77DA3E1FC}"/>
    <cellStyle name="40% - Énfasis1 2 8 3 3" xfId="2684" xr:uid="{00000000-0005-0000-0000-00003A050000}"/>
    <cellStyle name="40% - Énfasis1 2 8 3 3 2" xfId="5941" xr:uid="{098B6DCE-1A6C-4E3B-9B55-24833FDB94E6}"/>
    <cellStyle name="40% - Énfasis1 2 8 3 4" xfId="3874" xr:uid="{A1BAF4AE-9A22-4832-88DE-6F8822C4291B}"/>
    <cellStyle name="40% - Énfasis1 2 8 4" xfId="794" xr:uid="{00000000-0005-0000-0000-00003B050000}"/>
    <cellStyle name="40% - Énfasis1 2 8 4 2" xfId="1994" xr:uid="{00000000-0005-0000-0000-00003C050000}"/>
    <cellStyle name="40% - Énfasis1 2 8 4 2 2" xfId="5252" xr:uid="{7AC82694-3DAF-4B8C-A90C-467884DEE5F9}"/>
    <cellStyle name="40% - Énfasis1 2 8 4 3" xfId="2872" xr:uid="{00000000-0005-0000-0000-00003D050000}"/>
    <cellStyle name="40% - Énfasis1 2 8 4 3 2" xfId="6129" xr:uid="{1ED835AC-55A7-4929-B95B-8B04E32DC96A}"/>
    <cellStyle name="40% - Énfasis1 2 8 4 4" xfId="4062" xr:uid="{C3024293-0DA8-44A8-9872-B2AE0169FD36}"/>
    <cellStyle name="40% - Énfasis1 2 8 5" xfId="1074" xr:uid="{00000000-0005-0000-0000-00003E050000}"/>
    <cellStyle name="40% - Énfasis1 2 8 5 2" xfId="3148" xr:uid="{00000000-0005-0000-0000-00003F050000}"/>
    <cellStyle name="40% - Énfasis1 2 8 5 2 2" xfId="6405" xr:uid="{90D86A05-6C9E-4B09-BBA5-17F4A7ECA532}"/>
    <cellStyle name="40% - Énfasis1 2 8 5 3" xfId="4338" xr:uid="{27DE749B-3B1C-4313-8783-865CB2E7A1DB}"/>
    <cellStyle name="40% - Énfasis1 2 8 6" xfId="1415" xr:uid="{00000000-0005-0000-0000-000040050000}"/>
    <cellStyle name="40% - Énfasis1 2 8 6 2" xfId="4674" xr:uid="{FF855559-BC5E-428E-AB5D-5186295C71FE}"/>
    <cellStyle name="40% - Énfasis1 2 8 7" xfId="2294" xr:uid="{00000000-0005-0000-0000-000041050000}"/>
    <cellStyle name="40% - Énfasis1 2 8 7 2" xfId="5551" xr:uid="{763144F4-57BB-4DCD-A6F2-AE9F483F1A16}"/>
    <cellStyle name="40% - Énfasis1 2 8 8" xfId="3484" xr:uid="{67A5EB5A-22C3-4A60-9CED-C0D35BA7A82E}"/>
    <cellStyle name="40% - Énfasis1 2 9" xfId="200" xr:uid="{00000000-0005-0000-0000-000042050000}"/>
    <cellStyle name="40% - Énfasis1 2 9 2" xfId="392" xr:uid="{00000000-0005-0000-0000-000043050000}"/>
    <cellStyle name="40% - Énfasis1 2 9 2 2" xfId="943" xr:uid="{00000000-0005-0000-0000-000044050000}"/>
    <cellStyle name="40% - Énfasis1 2 9 2 2 2" xfId="2143" xr:uid="{00000000-0005-0000-0000-000045050000}"/>
    <cellStyle name="40% - Énfasis1 2 9 2 2 2 2" xfId="5401" xr:uid="{9E6ABAB0-208F-4CF1-84AD-1E5C762F42C5}"/>
    <cellStyle name="40% - Énfasis1 2 9 2 2 3" xfId="3021" xr:uid="{00000000-0005-0000-0000-000046050000}"/>
    <cellStyle name="40% - Énfasis1 2 9 2 2 3 2" xfId="6278" xr:uid="{E83CE68F-A81E-42A7-AA29-F537F33AD292}"/>
    <cellStyle name="40% - Énfasis1 2 9 2 2 4" xfId="4211" xr:uid="{4B580648-4110-4ACE-A365-6C30CA2D2B09}"/>
    <cellStyle name="40% - Énfasis1 2 9 2 3" xfId="1223" xr:uid="{00000000-0005-0000-0000-000047050000}"/>
    <cellStyle name="40% - Énfasis1 2 9 2 3 2" xfId="3297" xr:uid="{00000000-0005-0000-0000-000048050000}"/>
    <cellStyle name="40% - Énfasis1 2 9 2 3 2 2" xfId="6554" xr:uid="{271E54E7-4351-4402-A8DB-A3E641C0C746}"/>
    <cellStyle name="40% - Énfasis1 2 9 2 3 3" xfId="4487" xr:uid="{5933647A-172A-4691-A31D-770A2F96ECC8}"/>
    <cellStyle name="40% - Énfasis1 2 9 2 4" xfId="1617" xr:uid="{00000000-0005-0000-0000-000049050000}"/>
    <cellStyle name="40% - Énfasis1 2 9 2 4 2" xfId="4876" xr:uid="{94AE0680-6F30-43C6-A85E-324D514F4584}"/>
    <cellStyle name="40% - Énfasis1 2 9 2 5" xfId="2496" xr:uid="{00000000-0005-0000-0000-00004A050000}"/>
    <cellStyle name="40% - Énfasis1 2 9 2 5 2" xfId="5753" xr:uid="{5113B97D-E609-4EE9-AD4F-D1734AA0B38D}"/>
    <cellStyle name="40% - Énfasis1 2 9 2 6" xfId="3686" xr:uid="{179912A6-0232-4195-82E5-D0AF31C7C025}"/>
    <cellStyle name="40% - Énfasis1 2 9 3" xfId="614" xr:uid="{00000000-0005-0000-0000-00004B050000}"/>
    <cellStyle name="40% - Énfasis1 2 9 3 2" xfId="1820" xr:uid="{00000000-0005-0000-0000-00004C050000}"/>
    <cellStyle name="40% - Énfasis1 2 9 3 2 2" xfId="5079" xr:uid="{F579E646-45C9-4221-8E7C-B6DB11B0034F}"/>
    <cellStyle name="40% - Énfasis1 2 9 3 3" xfId="2699" xr:uid="{00000000-0005-0000-0000-00004D050000}"/>
    <cellStyle name="40% - Énfasis1 2 9 3 3 2" xfId="5956" xr:uid="{CABAA765-D42A-4339-A2F4-36D12E06D653}"/>
    <cellStyle name="40% - Énfasis1 2 9 3 4" xfId="3889" xr:uid="{48EDEC8C-D18B-4228-BBA6-D95A767EC5A1}"/>
    <cellStyle name="40% - Énfasis1 2 9 4" xfId="809" xr:uid="{00000000-0005-0000-0000-00004E050000}"/>
    <cellStyle name="40% - Énfasis1 2 9 4 2" xfId="2009" xr:uid="{00000000-0005-0000-0000-00004F050000}"/>
    <cellStyle name="40% - Énfasis1 2 9 4 2 2" xfId="5267" xr:uid="{E17D9457-004B-4B7C-AA00-C35233E66EE9}"/>
    <cellStyle name="40% - Énfasis1 2 9 4 3" xfId="2887" xr:uid="{00000000-0005-0000-0000-000050050000}"/>
    <cellStyle name="40% - Énfasis1 2 9 4 3 2" xfId="6144" xr:uid="{85F0D798-53E9-4250-B6C6-4C89540B3C9B}"/>
    <cellStyle name="40% - Énfasis1 2 9 4 4" xfId="4077" xr:uid="{594012A5-8150-4F0D-8AD2-762EEB304D0B}"/>
    <cellStyle name="40% - Énfasis1 2 9 5" xfId="1089" xr:uid="{00000000-0005-0000-0000-000051050000}"/>
    <cellStyle name="40% - Énfasis1 2 9 5 2" xfId="3163" xr:uid="{00000000-0005-0000-0000-000052050000}"/>
    <cellStyle name="40% - Énfasis1 2 9 5 2 2" xfId="6420" xr:uid="{30CA980A-A045-4864-9EF5-1045E2CF3ABD}"/>
    <cellStyle name="40% - Énfasis1 2 9 5 3" xfId="4353" xr:uid="{48E697CC-6D3D-4735-AE43-802FAC6B7F76}"/>
    <cellStyle name="40% - Énfasis1 2 9 6" xfId="1433" xr:uid="{00000000-0005-0000-0000-000053050000}"/>
    <cellStyle name="40% - Énfasis1 2 9 6 2" xfId="4692" xr:uid="{7CE7F2BF-6E1C-4311-B268-2D4A355057B5}"/>
    <cellStyle name="40% - Énfasis1 2 9 7" xfId="2312" xr:uid="{00000000-0005-0000-0000-000054050000}"/>
    <cellStyle name="40% - Énfasis1 2 9 7 2" xfId="5569" xr:uid="{DC1DCEB1-E861-4DDA-B48A-76515D90C31A}"/>
    <cellStyle name="40% - Énfasis1 2 9 8" xfId="3502" xr:uid="{FD423CFA-2272-4750-8ECC-C64EA984B34C}"/>
    <cellStyle name="40% - Énfasis2 2" xfId="13" xr:uid="{00000000-0005-0000-0000-000055050000}"/>
    <cellStyle name="40% - Énfasis2 2 10" xfId="219" xr:uid="{00000000-0005-0000-0000-000056050000}"/>
    <cellStyle name="40% - Énfasis2 2 10 2" xfId="630" xr:uid="{00000000-0005-0000-0000-000057050000}"/>
    <cellStyle name="40% - Énfasis2 2 10 2 2" xfId="1836" xr:uid="{00000000-0005-0000-0000-000058050000}"/>
    <cellStyle name="40% - Énfasis2 2 10 2 2 2" xfId="5095" xr:uid="{89192B03-4E33-4BF6-B3EB-1322116C1616}"/>
    <cellStyle name="40% - Énfasis2 2 10 2 3" xfId="2715" xr:uid="{00000000-0005-0000-0000-000059050000}"/>
    <cellStyle name="40% - Énfasis2 2 10 2 3 2" xfId="5972" xr:uid="{546FDC89-F250-414D-9181-B969AEAC8774}"/>
    <cellStyle name="40% - Énfasis2 2 10 2 4" xfId="3905" xr:uid="{EEC03F6D-DBA2-4A9C-BFBA-AF20DEC8C6CC}"/>
    <cellStyle name="40% - Énfasis2 2 10 3" xfId="825" xr:uid="{00000000-0005-0000-0000-00005A050000}"/>
    <cellStyle name="40% - Énfasis2 2 10 3 2" xfId="2025" xr:uid="{00000000-0005-0000-0000-00005B050000}"/>
    <cellStyle name="40% - Énfasis2 2 10 3 2 2" xfId="5283" xr:uid="{F03B98DD-3E11-4F93-99BA-C43B5D4F1490}"/>
    <cellStyle name="40% - Énfasis2 2 10 3 3" xfId="2903" xr:uid="{00000000-0005-0000-0000-00005C050000}"/>
    <cellStyle name="40% - Énfasis2 2 10 3 3 2" xfId="6160" xr:uid="{6C992C2C-A911-4788-A827-A7C5131ECD26}"/>
    <cellStyle name="40% - Énfasis2 2 10 3 4" xfId="4093" xr:uid="{9A1F4827-4FAC-4604-A340-679FECD01633}"/>
    <cellStyle name="40% - Énfasis2 2 10 4" xfId="1105" xr:uid="{00000000-0005-0000-0000-00005D050000}"/>
    <cellStyle name="40% - Énfasis2 2 10 4 2" xfId="3179" xr:uid="{00000000-0005-0000-0000-00005E050000}"/>
    <cellStyle name="40% - Énfasis2 2 10 4 2 2" xfId="6436" xr:uid="{209CA34E-E689-445D-8DD3-80E1620693FA}"/>
    <cellStyle name="40% - Énfasis2 2 10 4 3" xfId="4369" xr:uid="{A26E5190-A733-427F-A98D-8AF0F7B670AF}"/>
    <cellStyle name="40% - Énfasis2 2 10 5" xfId="1452" xr:uid="{00000000-0005-0000-0000-00005F050000}"/>
    <cellStyle name="40% - Énfasis2 2 10 5 2" xfId="4711" xr:uid="{46BAD8FB-5D94-4B2D-971B-9EC584C2A871}"/>
    <cellStyle name="40% - Énfasis2 2 10 6" xfId="2331" xr:uid="{00000000-0005-0000-0000-000060050000}"/>
    <cellStyle name="40% - Énfasis2 2 10 6 2" xfId="5588" xr:uid="{BD9CAD58-245B-40E2-B25D-49581044F3F3}"/>
    <cellStyle name="40% - Énfasis2 2 10 7" xfId="3521" xr:uid="{3D1895D7-1017-414B-BD00-657CCA9C973B}"/>
    <cellStyle name="40% - Énfasis2 2 11" xfId="434" xr:uid="{00000000-0005-0000-0000-000061050000}"/>
    <cellStyle name="40% - Énfasis2 2 11 2" xfId="1239" xr:uid="{00000000-0005-0000-0000-000062050000}"/>
    <cellStyle name="40% - Énfasis2 2 11 2 2" xfId="3313" xr:uid="{00000000-0005-0000-0000-000063050000}"/>
    <cellStyle name="40% - Énfasis2 2 11 2 2 2" xfId="6570" xr:uid="{303CC288-5CCB-485F-8256-C33296235F68}"/>
    <cellStyle name="40% - Énfasis2 2 11 2 3" xfId="4503" xr:uid="{63B08B36-7EE3-4B7D-90E1-365B559CC51C}"/>
    <cellStyle name="40% - Énfasis2 2 11 3" xfId="1657" xr:uid="{00000000-0005-0000-0000-000064050000}"/>
    <cellStyle name="40% - Énfasis2 2 11 3 2" xfId="4916" xr:uid="{D9376F74-35E4-4588-98E0-ED4725C97D65}"/>
    <cellStyle name="40% - Énfasis2 2 11 4" xfId="2536" xr:uid="{00000000-0005-0000-0000-000065050000}"/>
    <cellStyle name="40% - Énfasis2 2 11 4 2" xfId="5793" xr:uid="{36F16F39-3C49-47E0-BDC8-2CE78183692C}"/>
    <cellStyle name="40% - Énfasis2 2 11 5" xfId="3726" xr:uid="{B36860AF-D7A7-43B5-9BC4-239894725417}"/>
    <cellStyle name="40% - Énfasis2 2 12" xfId="460" xr:uid="{00000000-0005-0000-0000-000066050000}"/>
    <cellStyle name="40% - Énfasis2 2 12 2" xfId="1257" xr:uid="{00000000-0005-0000-0000-000067050000}"/>
    <cellStyle name="40% - Énfasis2 2 12 2 2" xfId="3328" xr:uid="{00000000-0005-0000-0000-000068050000}"/>
    <cellStyle name="40% - Énfasis2 2 12 2 2 2" xfId="6585" xr:uid="{5EC026A3-03F2-40D5-A257-72F7D3265B04}"/>
    <cellStyle name="40% - Énfasis2 2 12 2 3" xfId="4518" xr:uid="{79F4C03C-AF81-4927-939C-CDB7C06C7212}"/>
    <cellStyle name="40% - Énfasis2 2 12 3" xfId="1672" xr:uid="{00000000-0005-0000-0000-000069050000}"/>
    <cellStyle name="40% - Énfasis2 2 12 3 2" xfId="4931" xr:uid="{B768FE36-9542-443B-93A2-44899272396D}"/>
    <cellStyle name="40% - Énfasis2 2 12 4" xfId="2551" xr:uid="{00000000-0005-0000-0000-00006A050000}"/>
    <cellStyle name="40% - Énfasis2 2 12 4 2" xfId="5808" xr:uid="{C58863E3-8EA5-4975-9227-6DE61822651A}"/>
    <cellStyle name="40% - Énfasis2 2 12 5" xfId="3741" xr:uid="{CA269A18-55F4-4F74-BD7E-34B239EA7C4B}"/>
    <cellStyle name="40% - Énfasis2 2 13" xfId="475" xr:uid="{00000000-0005-0000-0000-00006B050000}"/>
    <cellStyle name="40% - Énfasis2 2 13 2" xfId="1272" xr:uid="{00000000-0005-0000-0000-00006C050000}"/>
    <cellStyle name="40% - Énfasis2 2 13 2 2" xfId="3343" xr:uid="{00000000-0005-0000-0000-00006D050000}"/>
    <cellStyle name="40% - Énfasis2 2 13 2 2 2" xfId="6600" xr:uid="{0D72DED8-0415-4F21-82BD-6300A7684DAD}"/>
    <cellStyle name="40% - Énfasis2 2 13 2 3" xfId="4533" xr:uid="{5C2F6BCA-0141-477D-A33B-E178C62258C8}"/>
    <cellStyle name="40% - Énfasis2 2 13 3" xfId="1687" xr:uid="{00000000-0005-0000-0000-00006E050000}"/>
    <cellStyle name="40% - Énfasis2 2 13 3 2" xfId="4946" xr:uid="{7CDC772D-7846-4782-9AB1-95234A3EB84A}"/>
    <cellStyle name="40% - Énfasis2 2 13 4" xfId="2566" xr:uid="{00000000-0005-0000-0000-00006F050000}"/>
    <cellStyle name="40% - Énfasis2 2 13 4 2" xfId="5823" xr:uid="{A8C6E6EA-BA20-46A3-8C63-FA9C3D8B24FA}"/>
    <cellStyle name="40% - Énfasis2 2 13 5" xfId="3756" xr:uid="{055B2841-A4EF-4D78-AB2E-BD8A9B20963C}"/>
    <cellStyle name="40% - Énfasis2 2 14" xfId="494" xr:uid="{00000000-0005-0000-0000-000070050000}"/>
    <cellStyle name="40% - Énfasis2 2 14 2" xfId="1702" xr:uid="{00000000-0005-0000-0000-000071050000}"/>
    <cellStyle name="40% - Énfasis2 2 14 2 2" xfId="4961" xr:uid="{97EBDA88-21EF-47F7-9DC6-9BFC229EE9C4}"/>
    <cellStyle name="40% - Énfasis2 2 14 3" xfId="2581" xr:uid="{00000000-0005-0000-0000-000072050000}"/>
    <cellStyle name="40% - Énfasis2 2 14 3 2" xfId="5838" xr:uid="{6A608913-6AA4-431F-826F-5CAE2FD7514C}"/>
    <cellStyle name="40% - Énfasis2 2 14 4" xfId="3771" xr:uid="{EB99F536-8AAF-41BF-B775-C3F60BADAFA4}"/>
    <cellStyle name="40% - Énfasis2 2 15" xfId="651" xr:uid="{00000000-0005-0000-0000-000073050000}"/>
    <cellStyle name="40% - Énfasis2 2 15 2" xfId="1854" xr:uid="{00000000-0005-0000-0000-000074050000}"/>
    <cellStyle name="40% - Énfasis2 2 15 2 2" xfId="5113" xr:uid="{4C9F5B9C-0AAD-431A-9563-ED244DC6EC79}"/>
    <cellStyle name="40% - Énfasis2 2 15 3" xfId="2733" xr:uid="{00000000-0005-0000-0000-000075050000}"/>
    <cellStyle name="40% - Énfasis2 2 15 3 2" xfId="5990" xr:uid="{A86C3462-107C-4159-8E2F-3EA9DB5A84B8}"/>
    <cellStyle name="40% - Énfasis2 2 15 4" xfId="3923" xr:uid="{2E746283-8A55-4B2A-959D-133EFC8098B5}"/>
    <cellStyle name="40% - Énfasis2 2 16" xfId="667" xr:uid="{00000000-0005-0000-0000-000076050000}"/>
    <cellStyle name="40% - Énfasis2 2 16 2" xfId="1870" xr:uid="{00000000-0005-0000-0000-000077050000}"/>
    <cellStyle name="40% - Énfasis2 2 16 2 2" xfId="5128" xr:uid="{6DD4C532-7CE5-42D9-98D6-A7EDDFB8C168}"/>
    <cellStyle name="40% - Énfasis2 2 16 3" xfId="2748" xr:uid="{00000000-0005-0000-0000-000078050000}"/>
    <cellStyle name="40% - Énfasis2 2 16 3 2" xfId="6005" xr:uid="{4041C2BB-72C0-415C-AD54-18EA705CABEE}"/>
    <cellStyle name="40% - Énfasis2 2 16 4" xfId="3938" xr:uid="{92018064-1A64-497C-8B9F-9C4492E12DC6}"/>
    <cellStyle name="40% - Énfasis2 2 17" xfId="691" xr:uid="{00000000-0005-0000-0000-000079050000}"/>
    <cellStyle name="40% - Énfasis2 2 17 2" xfId="1891" xr:uid="{00000000-0005-0000-0000-00007A050000}"/>
    <cellStyle name="40% - Énfasis2 2 17 2 2" xfId="5149" xr:uid="{A7D17699-14C0-42AC-B117-1494454C7070}"/>
    <cellStyle name="40% - Énfasis2 2 17 3" xfId="2769" xr:uid="{00000000-0005-0000-0000-00007B050000}"/>
    <cellStyle name="40% - Énfasis2 2 17 3 2" xfId="6026" xr:uid="{16C43441-A058-4E4E-8C9B-5F47C99DEEA7}"/>
    <cellStyle name="40% - Énfasis2 2 17 4" xfId="3959" xr:uid="{4713C5B8-A40A-4FE3-B810-ECAB172A6053}"/>
    <cellStyle name="40% - Énfasis2 2 18" xfId="971" xr:uid="{00000000-0005-0000-0000-00007C050000}"/>
    <cellStyle name="40% - Énfasis2 2 18 2" xfId="3045" xr:uid="{00000000-0005-0000-0000-00007D050000}"/>
    <cellStyle name="40% - Énfasis2 2 18 2 2" xfId="6302" xr:uid="{D4C97C79-3B4A-4153-94A9-6CD6A0AF84BE}"/>
    <cellStyle name="40% - Énfasis2 2 18 3" xfId="4235" xr:uid="{6A0DF096-6F6C-4BBF-A666-2829679941C2}"/>
    <cellStyle name="40% - Énfasis2 2 19" xfId="1290" xr:uid="{00000000-0005-0000-0000-00007E050000}"/>
    <cellStyle name="40% - Énfasis2 2 19 2" xfId="4550" xr:uid="{823A5E16-F45C-4849-9E7C-AF4CC7FA835B}"/>
    <cellStyle name="40% - Énfasis2 2 2" xfId="68" xr:uid="{00000000-0005-0000-0000-00007F050000}"/>
    <cellStyle name="40% - Énfasis2 2 2 2" xfId="262" xr:uid="{00000000-0005-0000-0000-000080050000}"/>
    <cellStyle name="40% - Énfasis2 2 2 2 2" xfId="840" xr:uid="{00000000-0005-0000-0000-000081050000}"/>
    <cellStyle name="40% - Énfasis2 2 2 2 2 2" xfId="2040" xr:uid="{00000000-0005-0000-0000-000082050000}"/>
    <cellStyle name="40% - Énfasis2 2 2 2 2 2 2" xfId="5298" xr:uid="{D4C60B69-D7A2-43FA-B359-C4850B4BA5BE}"/>
    <cellStyle name="40% - Énfasis2 2 2 2 2 3" xfId="2918" xr:uid="{00000000-0005-0000-0000-000083050000}"/>
    <cellStyle name="40% - Énfasis2 2 2 2 2 3 2" xfId="6175" xr:uid="{FBF51542-A5B2-4C21-8FB3-AC119D6F4A60}"/>
    <cellStyle name="40% - Énfasis2 2 2 2 2 4" xfId="4108" xr:uid="{B4840A5C-F282-4DA3-A05C-C74D4FDF58C4}"/>
    <cellStyle name="40% - Énfasis2 2 2 2 3" xfId="1120" xr:uid="{00000000-0005-0000-0000-000084050000}"/>
    <cellStyle name="40% - Énfasis2 2 2 2 3 2" xfId="3194" xr:uid="{00000000-0005-0000-0000-000085050000}"/>
    <cellStyle name="40% - Énfasis2 2 2 2 3 2 2" xfId="6451" xr:uid="{2E1C2DFD-4CBF-4767-B5DB-CCA4A0D31E39}"/>
    <cellStyle name="40% - Énfasis2 2 2 2 3 3" xfId="4384" xr:uid="{A9EC45F6-3DD6-47C2-8286-870907297DEA}"/>
    <cellStyle name="40% - Énfasis2 2 2 2 4" xfId="1492" xr:uid="{00000000-0005-0000-0000-000086050000}"/>
    <cellStyle name="40% - Énfasis2 2 2 2 4 2" xfId="4751" xr:uid="{7296B83B-5ED3-46DE-A28B-80CF92751E6D}"/>
    <cellStyle name="40% - Énfasis2 2 2 2 5" xfId="2371" xr:uid="{00000000-0005-0000-0000-000087050000}"/>
    <cellStyle name="40% - Énfasis2 2 2 2 5 2" xfId="5628" xr:uid="{CA3EED79-EE15-4C60-B080-1C86B70EDD35}"/>
    <cellStyle name="40% - Énfasis2 2 2 2 6" xfId="3561" xr:uid="{B47CC4F9-4148-4870-BDF7-3BDE52BB72E9}"/>
    <cellStyle name="40% - Énfasis2 2 2 3" xfId="510" xr:uid="{00000000-0005-0000-0000-000088050000}"/>
    <cellStyle name="40% - Énfasis2 2 2 3 2" xfId="1716" xr:uid="{00000000-0005-0000-0000-000089050000}"/>
    <cellStyle name="40% - Énfasis2 2 2 3 2 2" xfId="4975" xr:uid="{41898617-1A32-4EF4-B59B-01F77AAEA9ED}"/>
    <cellStyle name="40% - Énfasis2 2 2 3 3" xfId="2595" xr:uid="{00000000-0005-0000-0000-00008A050000}"/>
    <cellStyle name="40% - Énfasis2 2 2 3 3 2" xfId="5852" xr:uid="{3AF26299-ED54-4115-A871-48E085F7F106}"/>
    <cellStyle name="40% - Énfasis2 2 2 3 4" xfId="3785" xr:uid="{8168B8AA-6CDE-49C5-8128-C07C4407C582}"/>
    <cellStyle name="40% - Énfasis2 2 2 4" xfId="705" xr:uid="{00000000-0005-0000-0000-00008B050000}"/>
    <cellStyle name="40% - Énfasis2 2 2 4 2" xfId="1905" xr:uid="{00000000-0005-0000-0000-00008C050000}"/>
    <cellStyle name="40% - Énfasis2 2 2 4 2 2" xfId="5163" xr:uid="{BD8CEDE2-EA3D-47D4-9FCA-31721C910489}"/>
    <cellStyle name="40% - Énfasis2 2 2 4 3" xfId="2783" xr:uid="{00000000-0005-0000-0000-00008D050000}"/>
    <cellStyle name="40% - Énfasis2 2 2 4 3 2" xfId="6040" xr:uid="{0427591C-105C-4057-B153-6F0C58B06833}"/>
    <cellStyle name="40% - Énfasis2 2 2 4 4" xfId="3973" xr:uid="{164365CF-4DDE-4EA0-8B0A-9591DB5885FA}"/>
    <cellStyle name="40% - Énfasis2 2 2 5" xfId="985" xr:uid="{00000000-0005-0000-0000-00008E050000}"/>
    <cellStyle name="40% - Énfasis2 2 2 5 2" xfId="3059" xr:uid="{00000000-0005-0000-0000-00008F050000}"/>
    <cellStyle name="40% - Énfasis2 2 2 5 2 2" xfId="6316" xr:uid="{85CDBD87-9EB1-4AE0-8F01-867CC2FB0E24}"/>
    <cellStyle name="40% - Énfasis2 2 2 5 3" xfId="4249" xr:uid="{BE4335B8-2031-4ACB-BEAD-2331D7036EA6}"/>
    <cellStyle name="40% - Énfasis2 2 2 6" xfId="1307" xr:uid="{00000000-0005-0000-0000-000090050000}"/>
    <cellStyle name="40% - Énfasis2 2 2 6 2" xfId="4566" xr:uid="{69531E89-EA9E-4E27-B038-FCD14ADDF832}"/>
    <cellStyle name="40% - Énfasis2 2 2 7" xfId="2186" xr:uid="{00000000-0005-0000-0000-000091050000}"/>
    <cellStyle name="40% - Énfasis2 2 2 7 2" xfId="5443" xr:uid="{2EC08BC1-5DA2-4C5E-8C2E-CCB0103F9992}"/>
    <cellStyle name="40% - Énfasis2 2 2 8" xfId="3376" xr:uid="{FCAF7564-157D-4891-BE8C-2E7F542D1423}"/>
    <cellStyle name="40% - Énfasis2 2 20" xfId="2170" xr:uid="{00000000-0005-0000-0000-000092050000}"/>
    <cellStyle name="40% - Énfasis2 2 20 2" xfId="5427" xr:uid="{CAD7687C-E607-4150-B019-D600DEC97BA0}"/>
    <cellStyle name="40% - Énfasis2 2 21" xfId="3360" xr:uid="{D8E58FD4-4C8A-44A3-A95B-358FC1DBBAD9}"/>
    <cellStyle name="40% - Énfasis2 2 22" xfId="6615" xr:uid="{40CD0BCE-3203-44EC-BE9B-D5BE42968BFD}"/>
    <cellStyle name="40% - Énfasis2 2 3" xfId="88" xr:uid="{00000000-0005-0000-0000-000093050000}"/>
    <cellStyle name="40% - Énfasis2 2 3 2" xfId="280" xr:uid="{00000000-0005-0000-0000-000094050000}"/>
    <cellStyle name="40% - Énfasis2 2 3 2 2" xfId="854" xr:uid="{00000000-0005-0000-0000-000095050000}"/>
    <cellStyle name="40% - Énfasis2 2 3 2 2 2" xfId="2054" xr:uid="{00000000-0005-0000-0000-000096050000}"/>
    <cellStyle name="40% - Énfasis2 2 3 2 2 2 2" xfId="5312" xr:uid="{3D4F72C5-39B2-4118-A22B-6A8DE23EF88B}"/>
    <cellStyle name="40% - Énfasis2 2 3 2 2 3" xfId="2932" xr:uid="{00000000-0005-0000-0000-000097050000}"/>
    <cellStyle name="40% - Énfasis2 2 3 2 2 3 2" xfId="6189" xr:uid="{D7E205D5-9ED2-4051-BD2D-8ADB32A08E85}"/>
    <cellStyle name="40% - Énfasis2 2 3 2 2 4" xfId="4122" xr:uid="{460EA6BE-DA52-4B92-8088-B60C139C4B46}"/>
    <cellStyle name="40% - Énfasis2 2 3 2 3" xfId="1134" xr:uid="{00000000-0005-0000-0000-000098050000}"/>
    <cellStyle name="40% - Énfasis2 2 3 2 3 2" xfId="3208" xr:uid="{00000000-0005-0000-0000-000099050000}"/>
    <cellStyle name="40% - Énfasis2 2 3 2 3 2 2" xfId="6465" xr:uid="{2C09B3C2-7921-4578-B6EB-61F49CBA0671}"/>
    <cellStyle name="40% - Énfasis2 2 3 2 3 3" xfId="4398" xr:uid="{AC990414-8C56-45FF-BCBD-7C8F5E8DAF7E}"/>
    <cellStyle name="40% - Énfasis2 2 3 2 4" xfId="1509" xr:uid="{00000000-0005-0000-0000-00009A050000}"/>
    <cellStyle name="40% - Énfasis2 2 3 2 4 2" xfId="4768" xr:uid="{4451D50A-5EC3-41E2-9DC1-6C783692C3C5}"/>
    <cellStyle name="40% - Énfasis2 2 3 2 5" xfId="2388" xr:uid="{00000000-0005-0000-0000-00009B050000}"/>
    <cellStyle name="40% - Énfasis2 2 3 2 5 2" xfId="5645" xr:uid="{6C33E16F-4803-4F4A-B0A9-B44B6B92645C}"/>
    <cellStyle name="40% - Énfasis2 2 3 2 6" xfId="3578" xr:uid="{162C5A9C-5A6E-45AB-858E-C49CC369F48A}"/>
    <cellStyle name="40% - Énfasis2 2 3 3" xfId="525" xr:uid="{00000000-0005-0000-0000-00009C050000}"/>
    <cellStyle name="40% - Énfasis2 2 3 3 2" xfId="1731" xr:uid="{00000000-0005-0000-0000-00009D050000}"/>
    <cellStyle name="40% - Énfasis2 2 3 3 2 2" xfId="4990" xr:uid="{C2D7748D-AF20-46E8-859C-5E8612A74974}"/>
    <cellStyle name="40% - Énfasis2 2 3 3 3" xfId="2610" xr:uid="{00000000-0005-0000-0000-00009E050000}"/>
    <cellStyle name="40% - Énfasis2 2 3 3 3 2" xfId="5867" xr:uid="{FF1BD885-734F-4712-AE2B-8CE324996E92}"/>
    <cellStyle name="40% - Énfasis2 2 3 3 4" xfId="3800" xr:uid="{7D40E880-BB56-47DA-B2BE-3EEEF61D5823}"/>
    <cellStyle name="40% - Énfasis2 2 3 4" xfId="720" xr:uid="{00000000-0005-0000-0000-00009F050000}"/>
    <cellStyle name="40% - Énfasis2 2 3 4 2" xfId="1920" xr:uid="{00000000-0005-0000-0000-0000A0050000}"/>
    <cellStyle name="40% - Énfasis2 2 3 4 2 2" xfId="5178" xr:uid="{6D4F3075-37BD-4E44-BBEC-36C2A7F7E7C9}"/>
    <cellStyle name="40% - Énfasis2 2 3 4 3" xfId="2798" xr:uid="{00000000-0005-0000-0000-0000A1050000}"/>
    <cellStyle name="40% - Énfasis2 2 3 4 3 2" xfId="6055" xr:uid="{060FF44B-E2A9-41C0-9F63-043CD4F6A9E2}"/>
    <cellStyle name="40% - Énfasis2 2 3 4 4" xfId="3988" xr:uid="{A487DFF6-4EF6-43DC-98F4-DB067C0D2754}"/>
    <cellStyle name="40% - Énfasis2 2 3 5" xfId="1000" xr:uid="{00000000-0005-0000-0000-0000A2050000}"/>
    <cellStyle name="40% - Énfasis2 2 3 5 2" xfId="3074" xr:uid="{00000000-0005-0000-0000-0000A3050000}"/>
    <cellStyle name="40% - Énfasis2 2 3 5 2 2" xfId="6331" xr:uid="{6F2EEE2E-8522-43EC-A6D1-0EA1FA20EEF1}"/>
    <cellStyle name="40% - Énfasis2 2 3 5 3" xfId="4264" xr:uid="{D6355EA2-BEEF-425D-B5E0-0E86D4D45A43}"/>
    <cellStyle name="40% - Énfasis2 2 3 6" xfId="1325" xr:uid="{00000000-0005-0000-0000-0000A4050000}"/>
    <cellStyle name="40% - Énfasis2 2 3 6 2" xfId="4584" xr:uid="{ECB35866-C489-48CE-A1A3-37FFDBB5054A}"/>
    <cellStyle name="40% - Énfasis2 2 3 7" xfId="2204" xr:uid="{00000000-0005-0000-0000-0000A5050000}"/>
    <cellStyle name="40% - Énfasis2 2 3 7 2" xfId="5461" xr:uid="{8A673980-ABB7-406A-B7E3-898B0AB60488}"/>
    <cellStyle name="40% - Énfasis2 2 3 8" xfId="3394" xr:uid="{D0FE4585-7ED5-4F97-B99E-986C6ED89EF6}"/>
    <cellStyle name="40% - Énfasis2 2 4" xfId="107" xr:uid="{00000000-0005-0000-0000-0000A6050000}"/>
    <cellStyle name="40% - Énfasis2 2 4 2" xfId="299" xr:uid="{00000000-0005-0000-0000-0000A7050000}"/>
    <cellStyle name="40% - Énfasis2 2 4 2 2" xfId="869" xr:uid="{00000000-0005-0000-0000-0000A8050000}"/>
    <cellStyle name="40% - Énfasis2 2 4 2 2 2" xfId="2069" xr:uid="{00000000-0005-0000-0000-0000A9050000}"/>
    <cellStyle name="40% - Énfasis2 2 4 2 2 2 2" xfId="5327" xr:uid="{F83EFC34-C545-44A7-8586-503F9DFC0C96}"/>
    <cellStyle name="40% - Énfasis2 2 4 2 2 3" xfId="2947" xr:uid="{00000000-0005-0000-0000-0000AA050000}"/>
    <cellStyle name="40% - Énfasis2 2 4 2 2 3 2" xfId="6204" xr:uid="{6F941D10-E36D-4E09-825C-561201528896}"/>
    <cellStyle name="40% - Énfasis2 2 4 2 2 4" xfId="4137" xr:uid="{1C6F5B00-A3C0-4F38-BC3B-8157D79AB45E}"/>
    <cellStyle name="40% - Énfasis2 2 4 2 3" xfId="1149" xr:uid="{00000000-0005-0000-0000-0000AB050000}"/>
    <cellStyle name="40% - Énfasis2 2 4 2 3 2" xfId="3223" xr:uid="{00000000-0005-0000-0000-0000AC050000}"/>
    <cellStyle name="40% - Énfasis2 2 4 2 3 2 2" xfId="6480" xr:uid="{353E4A6F-1FC7-481E-A7CE-F123AAD5905C}"/>
    <cellStyle name="40% - Énfasis2 2 4 2 3 3" xfId="4413" xr:uid="{8F6CAEE3-FE22-4AFF-80CF-33DB62E6312C}"/>
    <cellStyle name="40% - Énfasis2 2 4 2 4" xfId="1527" xr:uid="{00000000-0005-0000-0000-0000AD050000}"/>
    <cellStyle name="40% - Énfasis2 2 4 2 4 2" xfId="4786" xr:uid="{08CDCAA9-EAA1-4A12-B7F3-5D60DD2E6BA2}"/>
    <cellStyle name="40% - Énfasis2 2 4 2 5" xfId="2406" xr:uid="{00000000-0005-0000-0000-0000AE050000}"/>
    <cellStyle name="40% - Énfasis2 2 4 2 5 2" xfId="5663" xr:uid="{FC6D38DA-89CB-4313-8C7A-303B0412593B}"/>
    <cellStyle name="40% - Énfasis2 2 4 2 6" xfId="3596" xr:uid="{DED5A4D5-0387-48F5-A568-32DE38F8313C}"/>
    <cellStyle name="40% - Énfasis2 2 4 3" xfId="540" xr:uid="{00000000-0005-0000-0000-0000AF050000}"/>
    <cellStyle name="40% - Énfasis2 2 4 3 2" xfId="1746" xr:uid="{00000000-0005-0000-0000-0000B0050000}"/>
    <cellStyle name="40% - Énfasis2 2 4 3 2 2" xfId="5005" xr:uid="{0E89A6DF-349C-443E-BC3C-D15A574842B4}"/>
    <cellStyle name="40% - Énfasis2 2 4 3 3" xfId="2625" xr:uid="{00000000-0005-0000-0000-0000B1050000}"/>
    <cellStyle name="40% - Énfasis2 2 4 3 3 2" xfId="5882" xr:uid="{F4228967-3A5F-405D-843D-8550C8B31440}"/>
    <cellStyle name="40% - Énfasis2 2 4 3 4" xfId="3815" xr:uid="{11ECE580-C685-4C97-8D06-24B6B6347B3A}"/>
    <cellStyle name="40% - Énfasis2 2 4 4" xfId="735" xr:uid="{00000000-0005-0000-0000-0000B2050000}"/>
    <cellStyle name="40% - Énfasis2 2 4 4 2" xfId="1935" xr:uid="{00000000-0005-0000-0000-0000B3050000}"/>
    <cellStyle name="40% - Énfasis2 2 4 4 2 2" xfId="5193" xr:uid="{7825B22E-3326-412A-956A-A506D9425D56}"/>
    <cellStyle name="40% - Énfasis2 2 4 4 3" xfId="2813" xr:uid="{00000000-0005-0000-0000-0000B4050000}"/>
    <cellStyle name="40% - Énfasis2 2 4 4 3 2" xfId="6070" xr:uid="{B6F18405-ECF8-48E6-996C-6C1D20C88095}"/>
    <cellStyle name="40% - Énfasis2 2 4 4 4" xfId="4003" xr:uid="{984467E8-9F14-4D28-8B29-F754AFDE33E3}"/>
    <cellStyle name="40% - Énfasis2 2 4 5" xfId="1015" xr:uid="{00000000-0005-0000-0000-0000B5050000}"/>
    <cellStyle name="40% - Énfasis2 2 4 5 2" xfId="3089" xr:uid="{00000000-0005-0000-0000-0000B6050000}"/>
    <cellStyle name="40% - Énfasis2 2 4 5 2 2" xfId="6346" xr:uid="{53C6CFA3-26C2-4922-B8C8-1A83D268BBE0}"/>
    <cellStyle name="40% - Énfasis2 2 4 5 3" xfId="4279" xr:uid="{A821CA48-06CD-4E65-A5F9-E32EDB3FDB21}"/>
    <cellStyle name="40% - Énfasis2 2 4 6" xfId="1343" xr:uid="{00000000-0005-0000-0000-0000B7050000}"/>
    <cellStyle name="40% - Énfasis2 2 4 6 2" xfId="4602" xr:uid="{D2BBFDAF-A26E-47B1-B2FC-42B840EACA7A}"/>
    <cellStyle name="40% - Énfasis2 2 4 7" xfId="2222" xr:uid="{00000000-0005-0000-0000-0000B8050000}"/>
    <cellStyle name="40% - Énfasis2 2 4 7 2" xfId="5479" xr:uid="{2B36A493-1F47-4B46-AF20-E4A43C3B5D2B}"/>
    <cellStyle name="40% - Énfasis2 2 4 8" xfId="3412" xr:uid="{D04414E3-D09B-4C2B-B9D1-2C178436A574}"/>
    <cellStyle name="40% - Énfasis2 2 5" xfId="126" xr:uid="{00000000-0005-0000-0000-0000B9050000}"/>
    <cellStyle name="40% - Énfasis2 2 5 2" xfId="318" xr:uid="{00000000-0005-0000-0000-0000BA050000}"/>
    <cellStyle name="40% - Énfasis2 2 5 2 2" xfId="884" xr:uid="{00000000-0005-0000-0000-0000BB050000}"/>
    <cellStyle name="40% - Énfasis2 2 5 2 2 2" xfId="2084" xr:uid="{00000000-0005-0000-0000-0000BC050000}"/>
    <cellStyle name="40% - Énfasis2 2 5 2 2 2 2" xfId="5342" xr:uid="{B5DB581B-89E8-475E-BF26-7E5E66716943}"/>
    <cellStyle name="40% - Énfasis2 2 5 2 2 3" xfId="2962" xr:uid="{00000000-0005-0000-0000-0000BD050000}"/>
    <cellStyle name="40% - Énfasis2 2 5 2 2 3 2" xfId="6219" xr:uid="{DA2FC165-998A-4AC7-B2F0-8B288570EBCC}"/>
    <cellStyle name="40% - Énfasis2 2 5 2 2 4" xfId="4152" xr:uid="{6580AB07-CA94-4F0A-9C90-56787961247D}"/>
    <cellStyle name="40% - Énfasis2 2 5 2 3" xfId="1164" xr:uid="{00000000-0005-0000-0000-0000BE050000}"/>
    <cellStyle name="40% - Énfasis2 2 5 2 3 2" xfId="3238" xr:uid="{00000000-0005-0000-0000-0000BF050000}"/>
    <cellStyle name="40% - Énfasis2 2 5 2 3 2 2" xfId="6495" xr:uid="{A05AB10F-C07B-401A-B62C-A88B69E1DA60}"/>
    <cellStyle name="40% - Énfasis2 2 5 2 3 3" xfId="4428" xr:uid="{53E8C353-2E1A-4354-8BBC-B74C72FF9978}"/>
    <cellStyle name="40% - Énfasis2 2 5 2 4" xfId="1545" xr:uid="{00000000-0005-0000-0000-0000C0050000}"/>
    <cellStyle name="40% - Énfasis2 2 5 2 4 2" xfId="4804" xr:uid="{05EB42F0-5198-47E2-97AC-5CF0791A1FBC}"/>
    <cellStyle name="40% - Énfasis2 2 5 2 5" xfId="2424" xr:uid="{00000000-0005-0000-0000-0000C1050000}"/>
    <cellStyle name="40% - Énfasis2 2 5 2 5 2" xfId="5681" xr:uid="{2913B289-BAA5-47F0-8A0F-132854C21D9C}"/>
    <cellStyle name="40% - Énfasis2 2 5 2 6" xfId="3614" xr:uid="{7E386967-5DEC-4701-A50A-F77C7427AFCA}"/>
    <cellStyle name="40% - Énfasis2 2 5 3" xfId="555" xr:uid="{00000000-0005-0000-0000-0000C2050000}"/>
    <cellStyle name="40% - Énfasis2 2 5 3 2" xfId="1761" xr:uid="{00000000-0005-0000-0000-0000C3050000}"/>
    <cellStyle name="40% - Énfasis2 2 5 3 2 2" xfId="5020" xr:uid="{7453F71D-AB33-4058-A070-6AEE73801E5B}"/>
    <cellStyle name="40% - Énfasis2 2 5 3 3" xfId="2640" xr:uid="{00000000-0005-0000-0000-0000C4050000}"/>
    <cellStyle name="40% - Énfasis2 2 5 3 3 2" xfId="5897" xr:uid="{1CB077FE-A6DA-4322-BDEA-1C78C6FF08D1}"/>
    <cellStyle name="40% - Énfasis2 2 5 3 4" xfId="3830" xr:uid="{FE7037F1-850F-438A-865A-1256BA0DC9E5}"/>
    <cellStyle name="40% - Énfasis2 2 5 4" xfId="750" xr:uid="{00000000-0005-0000-0000-0000C5050000}"/>
    <cellStyle name="40% - Énfasis2 2 5 4 2" xfId="1950" xr:uid="{00000000-0005-0000-0000-0000C6050000}"/>
    <cellStyle name="40% - Énfasis2 2 5 4 2 2" xfId="5208" xr:uid="{69349016-9733-426E-9890-5E4EFAD3DACA}"/>
    <cellStyle name="40% - Énfasis2 2 5 4 3" xfId="2828" xr:uid="{00000000-0005-0000-0000-0000C7050000}"/>
    <cellStyle name="40% - Énfasis2 2 5 4 3 2" xfId="6085" xr:uid="{09111D18-EF6A-497F-8122-FFFCA3DA2711}"/>
    <cellStyle name="40% - Énfasis2 2 5 4 4" xfId="4018" xr:uid="{BA188449-0A85-42A1-B76B-D1C4DCA92B85}"/>
    <cellStyle name="40% - Énfasis2 2 5 5" xfId="1030" xr:uid="{00000000-0005-0000-0000-0000C8050000}"/>
    <cellStyle name="40% - Énfasis2 2 5 5 2" xfId="3104" xr:uid="{00000000-0005-0000-0000-0000C9050000}"/>
    <cellStyle name="40% - Énfasis2 2 5 5 2 2" xfId="6361" xr:uid="{EAA83CA3-0DD5-4AFE-A594-14BEB641A1BD}"/>
    <cellStyle name="40% - Énfasis2 2 5 5 3" xfId="4294" xr:uid="{04A6C39F-8262-43CA-B954-CB11DD2791DC}"/>
    <cellStyle name="40% - Énfasis2 2 5 6" xfId="1361" xr:uid="{00000000-0005-0000-0000-0000CA050000}"/>
    <cellStyle name="40% - Énfasis2 2 5 6 2" xfId="4620" xr:uid="{9C97EEE2-BF93-421C-9869-0FEE9A38CA5F}"/>
    <cellStyle name="40% - Énfasis2 2 5 7" xfId="2240" xr:uid="{00000000-0005-0000-0000-0000CB050000}"/>
    <cellStyle name="40% - Énfasis2 2 5 7 2" xfId="5497" xr:uid="{65F09E7B-2E2B-4804-95A4-57BB63737EAB}"/>
    <cellStyle name="40% - Énfasis2 2 5 8" xfId="3430" xr:uid="{AC3426B2-8C89-4614-A00D-FEF2B2E67F9C}"/>
    <cellStyle name="40% - Énfasis2 2 6" xfId="144" xr:uid="{00000000-0005-0000-0000-0000CC050000}"/>
    <cellStyle name="40% - Énfasis2 2 6 2" xfId="336" xr:uid="{00000000-0005-0000-0000-0000CD050000}"/>
    <cellStyle name="40% - Énfasis2 2 6 2 2" xfId="899" xr:uid="{00000000-0005-0000-0000-0000CE050000}"/>
    <cellStyle name="40% - Énfasis2 2 6 2 2 2" xfId="2099" xr:uid="{00000000-0005-0000-0000-0000CF050000}"/>
    <cellStyle name="40% - Énfasis2 2 6 2 2 2 2" xfId="5357" xr:uid="{62716305-27CD-444B-BEA5-5EA321630AC7}"/>
    <cellStyle name="40% - Énfasis2 2 6 2 2 3" xfId="2977" xr:uid="{00000000-0005-0000-0000-0000D0050000}"/>
    <cellStyle name="40% - Énfasis2 2 6 2 2 3 2" xfId="6234" xr:uid="{BFD51E86-DBEB-4BF2-8732-086C3DE5A8FC}"/>
    <cellStyle name="40% - Énfasis2 2 6 2 2 4" xfId="4167" xr:uid="{E2EBE87C-FB5D-4EE4-8B27-307CD12004CA}"/>
    <cellStyle name="40% - Énfasis2 2 6 2 3" xfId="1179" xr:uid="{00000000-0005-0000-0000-0000D1050000}"/>
    <cellStyle name="40% - Énfasis2 2 6 2 3 2" xfId="3253" xr:uid="{00000000-0005-0000-0000-0000D2050000}"/>
    <cellStyle name="40% - Énfasis2 2 6 2 3 2 2" xfId="6510" xr:uid="{10100886-7BC3-48D3-A9B0-3C149C5EBFA2}"/>
    <cellStyle name="40% - Énfasis2 2 6 2 3 3" xfId="4443" xr:uid="{35C40EEA-438B-40F7-B18A-58AFD925E91F}"/>
    <cellStyle name="40% - Énfasis2 2 6 2 4" xfId="1563" xr:uid="{00000000-0005-0000-0000-0000D3050000}"/>
    <cellStyle name="40% - Énfasis2 2 6 2 4 2" xfId="4822" xr:uid="{D2035FE5-4544-49C3-AF69-72B658CE6E03}"/>
    <cellStyle name="40% - Énfasis2 2 6 2 5" xfId="2442" xr:uid="{00000000-0005-0000-0000-0000D4050000}"/>
    <cellStyle name="40% - Énfasis2 2 6 2 5 2" xfId="5699" xr:uid="{60DB285A-BD12-4DFE-AB29-47D45C845911}"/>
    <cellStyle name="40% - Énfasis2 2 6 2 6" xfId="3632" xr:uid="{633B150C-89F1-4A61-8B76-210E66EF1166}"/>
    <cellStyle name="40% - Énfasis2 2 6 3" xfId="570" xr:uid="{00000000-0005-0000-0000-0000D5050000}"/>
    <cellStyle name="40% - Énfasis2 2 6 3 2" xfId="1776" xr:uid="{00000000-0005-0000-0000-0000D6050000}"/>
    <cellStyle name="40% - Énfasis2 2 6 3 2 2" xfId="5035" xr:uid="{51750564-CA07-4EC1-9BF7-0B8471D8532B}"/>
    <cellStyle name="40% - Énfasis2 2 6 3 3" xfId="2655" xr:uid="{00000000-0005-0000-0000-0000D7050000}"/>
    <cellStyle name="40% - Énfasis2 2 6 3 3 2" xfId="5912" xr:uid="{7C63EACB-473C-47D8-A78A-C0AB02F5FB95}"/>
    <cellStyle name="40% - Énfasis2 2 6 3 4" xfId="3845" xr:uid="{72DF8488-2BCA-4591-9B2E-A1AE573D180C}"/>
    <cellStyle name="40% - Énfasis2 2 6 4" xfId="765" xr:uid="{00000000-0005-0000-0000-0000D8050000}"/>
    <cellStyle name="40% - Énfasis2 2 6 4 2" xfId="1965" xr:uid="{00000000-0005-0000-0000-0000D9050000}"/>
    <cellStyle name="40% - Énfasis2 2 6 4 2 2" xfId="5223" xr:uid="{83C86083-3C2D-471A-A901-5BB8808963FD}"/>
    <cellStyle name="40% - Énfasis2 2 6 4 3" xfId="2843" xr:uid="{00000000-0005-0000-0000-0000DA050000}"/>
    <cellStyle name="40% - Énfasis2 2 6 4 3 2" xfId="6100" xr:uid="{EE1777CF-5E6D-48B1-929E-C9A0162386DB}"/>
    <cellStyle name="40% - Énfasis2 2 6 4 4" xfId="4033" xr:uid="{ECD304F8-D6AA-462E-9F42-62BBB9B8FCB1}"/>
    <cellStyle name="40% - Énfasis2 2 6 5" xfId="1045" xr:uid="{00000000-0005-0000-0000-0000DB050000}"/>
    <cellStyle name="40% - Énfasis2 2 6 5 2" xfId="3119" xr:uid="{00000000-0005-0000-0000-0000DC050000}"/>
    <cellStyle name="40% - Énfasis2 2 6 5 2 2" xfId="6376" xr:uid="{07A212FE-D9C3-48DD-9576-7DE8B87BD864}"/>
    <cellStyle name="40% - Énfasis2 2 6 5 3" xfId="4309" xr:uid="{233F1519-34C4-49E3-8366-5B620DA4B8E1}"/>
    <cellStyle name="40% - Énfasis2 2 6 6" xfId="1379" xr:uid="{00000000-0005-0000-0000-0000DD050000}"/>
    <cellStyle name="40% - Énfasis2 2 6 6 2" xfId="4638" xr:uid="{435306A6-2DAB-42F6-94E3-874D8AD5694B}"/>
    <cellStyle name="40% - Énfasis2 2 6 7" xfId="2258" xr:uid="{00000000-0005-0000-0000-0000DE050000}"/>
    <cellStyle name="40% - Énfasis2 2 6 7 2" xfId="5515" xr:uid="{0A9AF88F-FE5E-4C50-90BB-95E2CC5B59EC}"/>
    <cellStyle name="40% - Énfasis2 2 6 8" xfId="3448" xr:uid="{4C38D950-2407-461A-ADE6-A65AAF2B6D6D}"/>
    <cellStyle name="40% - Énfasis2 2 7" xfId="163" xr:uid="{00000000-0005-0000-0000-0000DF050000}"/>
    <cellStyle name="40% - Énfasis2 2 7 2" xfId="355" xr:uid="{00000000-0005-0000-0000-0000E0050000}"/>
    <cellStyle name="40% - Énfasis2 2 7 2 2" xfId="914" xr:uid="{00000000-0005-0000-0000-0000E1050000}"/>
    <cellStyle name="40% - Énfasis2 2 7 2 2 2" xfId="2114" xr:uid="{00000000-0005-0000-0000-0000E2050000}"/>
    <cellStyle name="40% - Énfasis2 2 7 2 2 2 2" xfId="5372" xr:uid="{22C60469-DA6C-4DF9-B427-7E6002CD07A1}"/>
    <cellStyle name="40% - Énfasis2 2 7 2 2 3" xfId="2992" xr:uid="{00000000-0005-0000-0000-0000E3050000}"/>
    <cellStyle name="40% - Énfasis2 2 7 2 2 3 2" xfId="6249" xr:uid="{D23CDEB8-340A-4631-AE84-10A9F5CA8B11}"/>
    <cellStyle name="40% - Énfasis2 2 7 2 2 4" xfId="4182" xr:uid="{838AAAD8-FAB9-41D7-AF71-D9427C4C6511}"/>
    <cellStyle name="40% - Énfasis2 2 7 2 3" xfId="1194" xr:uid="{00000000-0005-0000-0000-0000E4050000}"/>
    <cellStyle name="40% - Énfasis2 2 7 2 3 2" xfId="3268" xr:uid="{00000000-0005-0000-0000-0000E5050000}"/>
    <cellStyle name="40% - Énfasis2 2 7 2 3 2 2" xfId="6525" xr:uid="{D2EDC333-5D75-4D15-99C3-492E3EF35B0F}"/>
    <cellStyle name="40% - Énfasis2 2 7 2 3 3" xfId="4458" xr:uid="{FE40B8A2-A5F9-4A4C-A321-BAD4FFE4C420}"/>
    <cellStyle name="40% - Énfasis2 2 7 2 4" xfId="1582" xr:uid="{00000000-0005-0000-0000-0000E6050000}"/>
    <cellStyle name="40% - Énfasis2 2 7 2 4 2" xfId="4841" xr:uid="{506DC5DD-5A38-4C31-B26F-95633FE514FE}"/>
    <cellStyle name="40% - Énfasis2 2 7 2 5" xfId="2461" xr:uid="{00000000-0005-0000-0000-0000E7050000}"/>
    <cellStyle name="40% - Énfasis2 2 7 2 5 2" xfId="5718" xr:uid="{A26046C0-9BC4-47B6-9A26-4A23A6D4FF61}"/>
    <cellStyle name="40% - Énfasis2 2 7 2 6" xfId="3651" xr:uid="{D8D5AD61-D99A-4DA7-9016-9D2BAE1BF7FF}"/>
    <cellStyle name="40% - Énfasis2 2 7 3" xfId="585" xr:uid="{00000000-0005-0000-0000-0000E8050000}"/>
    <cellStyle name="40% - Énfasis2 2 7 3 2" xfId="1791" xr:uid="{00000000-0005-0000-0000-0000E9050000}"/>
    <cellStyle name="40% - Énfasis2 2 7 3 2 2" xfId="5050" xr:uid="{C78C515A-1CCE-4D2A-AAAC-720E83886BFE}"/>
    <cellStyle name="40% - Énfasis2 2 7 3 3" xfId="2670" xr:uid="{00000000-0005-0000-0000-0000EA050000}"/>
    <cellStyle name="40% - Énfasis2 2 7 3 3 2" xfId="5927" xr:uid="{E38A40DD-5E81-414E-A1C5-1C30EF80BA66}"/>
    <cellStyle name="40% - Énfasis2 2 7 3 4" xfId="3860" xr:uid="{B2AC28EB-F338-4816-9AA6-8E4C87CA2552}"/>
    <cellStyle name="40% - Énfasis2 2 7 4" xfId="780" xr:uid="{00000000-0005-0000-0000-0000EB050000}"/>
    <cellStyle name="40% - Énfasis2 2 7 4 2" xfId="1980" xr:uid="{00000000-0005-0000-0000-0000EC050000}"/>
    <cellStyle name="40% - Énfasis2 2 7 4 2 2" xfId="5238" xr:uid="{B27E6E46-6CDD-4878-B319-DBFCC8C50256}"/>
    <cellStyle name="40% - Énfasis2 2 7 4 3" xfId="2858" xr:uid="{00000000-0005-0000-0000-0000ED050000}"/>
    <cellStyle name="40% - Énfasis2 2 7 4 3 2" xfId="6115" xr:uid="{81CC367B-2971-453E-86A3-C336C85CC101}"/>
    <cellStyle name="40% - Énfasis2 2 7 4 4" xfId="4048" xr:uid="{4D0C904C-AD46-4876-9B9B-D132BAD47A8C}"/>
    <cellStyle name="40% - Énfasis2 2 7 5" xfId="1060" xr:uid="{00000000-0005-0000-0000-0000EE050000}"/>
    <cellStyle name="40% - Énfasis2 2 7 5 2" xfId="3134" xr:uid="{00000000-0005-0000-0000-0000EF050000}"/>
    <cellStyle name="40% - Énfasis2 2 7 5 2 2" xfId="6391" xr:uid="{4370E5A4-FED0-4414-981B-AD10A2495125}"/>
    <cellStyle name="40% - Énfasis2 2 7 5 3" xfId="4324" xr:uid="{9091C519-3E08-42BB-A74E-BFA6E7366BA1}"/>
    <cellStyle name="40% - Énfasis2 2 7 6" xfId="1398" xr:uid="{00000000-0005-0000-0000-0000F0050000}"/>
    <cellStyle name="40% - Énfasis2 2 7 6 2" xfId="4657" xr:uid="{549B40AD-F858-4AD9-AAE1-807B872A39F5}"/>
    <cellStyle name="40% - Énfasis2 2 7 7" xfId="2277" xr:uid="{00000000-0005-0000-0000-0000F1050000}"/>
    <cellStyle name="40% - Énfasis2 2 7 7 2" xfId="5534" xr:uid="{731B16C7-7E98-4B37-935D-46559CCFCFEF}"/>
    <cellStyle name="40% - Énfasis2 2 7 8" xfId="3467" xr:uid="{442BB7B5-57AF-45DE-AF0C-732B4B174281}"/>
    <cellStyle name="40% - Énfasis2 2 8" xfId="182" xr:uid="{00000000-0005-0000-0000-0000F2050000}"/>
    <cellStyle name="40% - Énfasis2 2 8 2" xfId="374" xr:uid="{00000000-0005-0000-0000-0000F3050000}"/>
    <cellStyle name="40% - Énfasis2 2 8 2 2" xfId="929" xr:uid="{00000000-0005-0000-0000-0000F4050000}"/>
    <cellStyle name="40% - Énfasis2 2 8 2 2 2" xfId="2129" xr:uid="{00000000-0005-0000-0000-0000F5050000}"/>
    <cellStyle name="40% - Énfasis2 2 8 2 2 2 2" xfId="5387" xr:uid="{47005936-B8A5-4CA1-850E-A25D1FE08EED}"/>
    <cellStyle name="40% - Énfasis2 2 8 2 2 3" xfId="3007" xr:uid="{00000000-0005-0000-0000-0000F6050000}"/>
    <cellStyle name="40% - Énfasis2 2 8 2 2 3 2" xfId="6264" xr:uid="{40865741-E44D-44F6-A53C-70B892840443}"/>
    <cellStyle name="40% - Énfasis2 2 8 2 2 4" xfId="4197" xr:uid="{EBE6F192-8EE1-4836-A85B-8486A35EC610}"/>
    <cellStyle name="40% - Énfasis2 2 8 2 3" xfId="1209" xr:uid="{00000000-0005-0000-0000-0000F7050000}"/>
    <cellStyle name="40% - Énfasis2 2 8 2 3 2" xfId="3283" xr:uid="{00000000-0005-0000-0000-0000F8050000}"/>
    <cellStyle name="40% - Énfasis2 2 8 2 3 2 2" xfId="6540" xr:uid="{A9DE01A5-BE6A-4143-9421-A50D1D7C85E4}"/>
    <cellStyle name="40% - Énfasis2 2 8 2 3 3" xfId="4473" xr:uid="{37BCBAA2-F4A0-48BE-9F9F-B742D0FC2791}"/>
    <cellStyle name="40% - Énfasis2 2 8 2 4" xfId="1600" xr:uid="{00000000-0005-0000-0000-0000F9050000}"/>
    <cellStyle name="40% - Énfasis2 2 8 2 4 2" xfId="4859" xr:uid="{3E8628F7-326A-4885-8590-DB251AF7E198}"/>
    <cellStyle name="40% - Énfasis2 2 8 2 5" xfId="2479" xr:uid="{00000000-0005-0000-0000-0000FA050000}"/>
    <cellStyle name="40% - Énfasis2 2 8 2 5 2" xfId="5736" xr:uid="{B35A32E4-D594-4D43-BDC2-3741F7D095A3}"/>
    <cellStyle name="40% - Énfasis2 2 8 2 6" xfId="3669" xr:uid="{2E9908DA-643F-463D-85FE-51406B813B4A}"/>
    <cellStyle name="40% - Énfasis2 2 8 3" xfId="600" xr:uid="{00000000-0005-0000-0000-0000FB050000}"/>
    <cellStyle name="40% - Énfasis2 2 8 3 2" xfId="1806" xr:uid="{00000000-0005-0000-0000-0000FC050000}"/>
    <cellStyle name="40% - Énfasis2 2 8 3 2 2" xfId="5065" xr:uid="{CA12231B-6B34-4DC7-9330-B2A27DBC1358}"/>
    <cellStyle name="40% - Énfasis2 2 8 3 3" xfId="2685" xr:uid="{00000000-0005-0000-0000-0000FD050000}"/>
    <cellStyle name="40% - Énfasis2 2 8 3 3 2" xfId="5942" xr:uid="{5D253CEB-41E9-40C2-A066-FE20F3E4159D}"/>
    <cellStyle name="40% - Énfasis2 2 8 3 4" xfId="3875" xr:uid="{67AF4475-C29B-4825-ABA8-5B9B26553751}"/>
    <cellStyle name="40% - Énfasis2 2 8 4" xfId="795" xr:uid="{00000000-0005-0000-0000-0000FE050000}"/>
    <cellStyle name="40% - Énfasis2 2 8 4 2" xfId="1995" xr:uid="{00000000-0005-0000-0000-0000FF050000}"/>
    <cellStyle name="40% - Énfasis2 2 8 4 2 2" xfId="5253" xr:uid="{5D939DBB-6B36-4C2F-837B-4C0423507B4D}"/>
    <cellStyle name="40% - Énfasis2 2 8 4 3" xfId="2873" xr:uid="{00000000-0005-0000-0000-000000060000}"/>
    <cellStyle name="40% - Énfasis2 2 8 4 3 2" xfId="6130" xr:uid="{4083A61F-53D5-44C0-9958-62C1C0F5AF5E}"/>
    <cellStyle name="40% - Énfasis2 2 8 4 4" xfId="4063" xr:uid="{02B8D1EF-53F7-438C-BF14-479777EFF6DE}"/>
    <cellStyle name="40% - Énfasis2 2 8 5" xfId="1075" xr:uid="{00000000-0005-0000-0000-000001060000}"/>
    <cellStyle name="40% - Énfasis2 2 8 5 2" xfId="3149" xr:uid="{00000000-0005-0000-0000-000002060000}"/>
    <cellStyle name="40% - Énfasis2 2 8 5 2 2" xfId="6406" xr:uid="{34EB16E3-AAEA-4E3E-85FE-D623C3A35FB1}"/>
    <cellStyle name="40% - Énfasis2 2 8 5 3" xfId="4339" xr:uid="{70463592-92EE-4B90-9C1D-BC666D4EED88}"/>
    <cellStyle name="40% - Énfasis2 2 8 6" xfId="1416" xr:uid="{00000000-0005-0000-0000-000003060000}"/>
    <cellStyle name="40% - Énfasis2 2 8 6 2" xfId="4675" xr:uid="{5105D62C-88A5-4DE3-8910-488C2F0F109A}"/>
    <cellStyle name="40% - Énfasis2 2 8 7" xfId="2295" xr:uid="{00000000-0005-0000-0000-000004060000}"/>
    <cellStyle name="40% - Énfasis2 2 8 7 2" xfId="5552" xr:uid="{25DE7CF3-397E-4859-9B4E-8DBE96313C7F}"/>
    <cellStyle name="40% - Énfasis2 2 8 8" xfId="3485" xr:uid="{2EDC1819-9A0F-43F1-A886-BF9B060FFCF7}"/>
    <cellStyle name="40% - Énfasis2 2 9" xfId="201" xr:uid="{00000000-0005-0000-0000-000005060000}"/>
    <cellStyle name="40% - Énfasis2 2 9 2" xfId="393" xr:uid="{00000000-0005-0000-0000-000006060000}"/>
    <cellStyle name="40% - Énfasis2 2 9 2 2" xfId="944" xr:uid="{00000000-0005-0000-0000-000007060000}"/>
    <cellStyle name="40% - Énfasis2 2 9 2 2 2" xfId="2144" xr:uid="{00000000-0005-0000-0000-000008060000}"/>
    <cellStyle name="40% - Énfasis2 2 9 2 2 2 2" xfId="5402" xr:uid="{D3B0FD00-E295-4893-9CFC-D7F1D58BF261}"/>
    <cellStyle name="40% - Énfasis2 2 9 2 2 3" xfId="3022" xr:uid="{00000000-0005-0000-0000-000009060000}"/>
    <cellStyle name="40% - Énfasis2 2 9 2 2 3 2" xfId="6279" xr:uid="{6D7A241F-A12E-4F96-A965-F7E739F73F45}"/>
    <cellStyle name="40% - Énfasis2 2 9 2 2 4" xfId="4212" xr:uid="{524265C9-BFDA-4EBB-8570-67E6B117CB4C}"/>
    <cellStyle name="40% - Énfasis2 2 9 2 3" xfId="1224" xr:uid="{00000000-0005-0000-0000-00000A060000}"/>
    <cellStyle name="40% - Énfasis2 2 9 2 3 2" xfId="3298" xr:uid="{00000000-0005-0000-0000-00000B060000}"/>
    <cellStyle name="40% - Énfasis2 2 9 2 3 2 2" xfId="6555" xr:uid="{896018A1-5A09-4228-B4D3-BD070D7E9FA3}"/>
    <cellStyle name="40% - Énfasis2 2 9 2 3 3" xfId="4488" xr:uid="{FA0976EA-935D-4797-A2A5-3647533D8A3F}"/>
    <cellStyle name="40% - Énfasis2 2 9 2 4" xfId="1618" xr:uid="{00000000-0005-0000-0000-00000C060000}"/>
    <cellStyle name="40% - Énfasis2 2 9 2 4 2" xfId="4877" xr:uid="{1F3D3B8C-A878-4722-B2B5-3F9460B99FF9}"/>
    <cellStyle name="40% - Énfasis2 2 9 2 5" xfId="2497" xr:uid="{00000000-0005-0000-0000-00000D060000}"/>
    <cellStyle name="40% - Énfasis2 2 9 2 5 2" xfId="5754" xr:uid="{8CEBCB56-4C5E-4344-8A5A-CFA207788137}"/>
    <cellStyle name="40% - Énfasis2 2 9 2 6" xfId="3687" xr:uid="{CB80804B-98A1-4852-8BFB-8E6D5FB730DA}"/>
    <cellStyle name="40% - Énfasis2 2 9 3" xfId="615" xr:uid="{00000000-0005-0000-0000-00000E060000}"/>
    <cellStyle name="40% - Énfasis2 2 9 3 2" xfId="1821" xr:uid="{00000000-0005-0000-0000-00000F060000}"/>
    <cellStyle name="40% - Énfasis2 2 9 3 2 2" xfId="5080" xr:uid="{A2C1009C-2B13-4E00-B561-6D016AF912F6}"/>
    <cellStyle name="40% - Énfasis2 2 9 3 3" xfId="2700" xr:uid="{00000000-0005-0000-0000-000010060000}"/>
    <cellStyle name="40% - Énfasis2 2 9 3 3 2" xfId="5957" xr:uid="{7D054A92-12FF-47EF-9642-C8E22D865C10}"/>
    <cellStyle name="40% - Énfasis2 2 9 3 4" xfId="3890" xr:uid="{982B335F-3B47-475C-999D-009F8F92E887}"/>
    <cellStyle name="40% - Énfasis2 2 9 4" xfId="810" xr:uid="{00000000-0005-0000-0000-000011060000}"/>
    <cellStyle name="40% - Énfasis2 2 9 4 2" xfId="2010" xr:uid="{00000000-0005-0000-0000-000012060000}"/>
    <cellStyle name="40% - Énfasis2 2 9 4 2 2" xfId="5268" xr:uid="{C4F7151E-790C-4EC0-958A-045B6E141975}"/>
    <cellStyle name="40% - Énfasis2 2 9 4 3" xfId="2888" xr:uid="{00000000-0005-0000-0000-000013060000}"/>
    <cellStyle name="40% - Énfasis2 2 9 4 3 2" xfId="6145" xr:uid="{3882D01F-12B1-4EDC-84EE-87B470E3FCE3}"/>
    <cellStyle name="40% - Énfasis2 2 9 4 4" xfId="4078" xr:uid="{DA77B9C2-56A6-4B71-8FC1-90E54EFE67B2}"/>
    <cellStyle name="40% - Énfasis2 2 9 5" xfId="1090" xr:uid="{00000000-0005-0000-0000-000014060000}"/>
    <cellStyle name="40% - Énfasis2 2 9 5 2" xfId="3164" xr:uid="{00000000-0005-0000-0000-000015060000}"/>
    <cellStyle name="40% - Énfasis2 2 9 5 2 2" xfId="6421" xr:uid="{E05F32A2-EF05-42CC-B8CB-F4E6AE351FF8}"/>
    <cellStyle name="40% - Énfasis2 2 9 5 3" xfId="4354" xr:uid="{1EB215C0-08EE-432D-A1D2-4148568A82F1}"/>
    <cellStyle name="40% - Énfasis2 2 9 6" xfId="1434" xr:uid="{00000000-0005-0000-0000-000016060000}"/>
    <cellStyle name="40% - Énfasis2 2 9 6 2" xfId="4693" xr:uid="{BA29C5B6-69AB-4B46-8B85-4CDA36FCBDF5}"/>
    <cellStyle name="40% - Énfasis2 2 9 7" xfId="2313" xr:uid="{00000000-0005-0000-0000-000017060000}"/>
    <cellStyle name="40% - Énfasis2 2 9 7 2" xfId="5570" xr:uid="{52E1E512-18B0-40E2-B570-A87B9691CB58}"/>
    <cellStyle name="40% - Énfasis2 2 9 8" xfId="3503" xr:uid="{57A9C53E-957D-453D-A987-1B2F526C7173}"/>
    <cellStyle name="40% - Énfasis3 2" xfId="14" xr:uid="{00000000-0005-0000-0000-000018060000}"/>
    <cellStyle name="40% - Énfasis3 2 10" xfId="220" xr:uid="{00000000-0005-0000-0000-000019060000}"/>
    <cellStyle name="40% - Énfasis3 2 10 2" xfId="631" xr:uid="{00000000-0005-0000-0000-00001A060000}"/>
    <cellStyle name="40% - Énfasis3 2 10 2 2" xfId="1837" xr:uid="{00000000-0005-0000-0000-00001B060000}"/>
    <cellStyle name="40% - Énfasis3 2 10 2 2 2" xfId="5096" xr:uid="{981007E6-0732-48CF-BBDD-D51C1D43B829}"/>
    <cellStyle name="40% - Énfasis3 2 10 2 3" xfId="2716" xr:uid="{00000000-0005-0000-0000-00001C060000}"/>
    <cellStyle name="40% - Énfasis3 2 10 2 3 2" xfId="5973" xr:uid="{03FED923-E7C5-4470-9B1E-E94E7FC2B822}"/>
    <cellStyle name="40% - Énfasis3 2 10 2 4" xfId="3906" xr:uid="{2502222A-4307-4099-8B67-EAAC846B059C}"/>
    <cellStyle name="40% - Énfasis3 2 10 3" xfId="826" xr:uid="{00000000-0005-0000-0000-00001D060000}"/>
    <cellStyle name="40% - Énfasis3 2 10 3 2" xfId="2026" xr:uid="{00000000-0005-0000-0000-00001E060000}"/>
    <cellStyle name="40% - Énfasis3 2 10 3 2 2" xfId="5284" xr:uid="{EAD06A13-6553-43E9-8ECF-13B1195FA434}"/>
    <cellStyle name="40% - Énfasis3 2 10 3 3" xfId="2904" xr:uid="{00000000-0005-0000-0000-00001F060000}"/>
    <cellStyle name="40% - Énfasis3 2 10 3 3 2" xfId="6161" xr:uid="{34CA2F46-94CA-4BE7-945A-B491854B6CCB}"/>
    <cellStyle name="40% - Énfasis3 2 10 3 4" xfId="4094" xr:uid="{7C27A7B0-3FFE-45B9-A6E9-CBDC6CD5BFFE}"/>
    <cellStyle name="40% - Énfasis3 2 10 4" xfId="1106" xr:uid="{00000000-0005-0000-0000-000020060000}"/>
    <cellStyle name="40% - Énfasis3 2 10 4 2" xfId="3180" xr:uid="{00000000-0005-0000-0000-000021060000}"/>
    <cellStyle name="40% - Énfasis3 2 10 4 2 2" xfId="6437" xr:uid="{7A984099-42C1-4CC2-8101-CCCDFFFE83C4}"/>
    <cellStyle name="40% - Énfasis3 2 10 4 3" xfId="4370" xr:uid="{855AC430-0CCE-4AF4-9F6A-9B8E007D172E}"/>
    <cellStyle name="40% - Énfasis3 2 10 5" xfId="1453" xr:uid="{00000000-0005-0000-0000-000022060000}"/>
    <cellStyle name="40% - Énfasis3 2 10 5 2" xfId="4712" xr:uid="{4A891A0C-5C70-4567-AB1E-78E0B623FD89}"/>
    <cellStyle name="40% - Énfasis3 2 10 6" xfId="2332" xr:uid="{00000000-0005-0000-0000-000023060000}"/>
    <cellStyle name="40% - Énfasis3 2 10 6 2" xfId="5589" xr:uid="{C83FFA12-2085-4A72-AD00-36497D57BE43}"/>
    <cellStyle name="40% - Énfasis3 2 10 7" xfId="3522" xr:uid="{61196F9E-AE09-4106-9288-996D7379A597}"/>
    <cellStyle name="40% - Énfasis3 2 11" xfId="435" xr:uid="{00000000-0005-0000-0000-000024060000}"/>
    <cellStyle name="40% - Énfasis3 2 11 2" xfId="1240" xr:uid="{00000000-0005-0000-0000-000025060000}"/>
    <cellStyle name="40% - Énfasis3 2 11 2 2" xfId="3314" xr:uid="{00000000-0005-0000-0000-000026060000}"/>
    <cellStyle name="40% - Énfasis3 2 11 2 2 2" xfId="6571" xr:uid="{1DA99D9E-BC7F-48F1-B47B-3AFD01BF059B}"/>
    <cellStyle name="40% - Énfasis3 2 11 2 3" xfId="4504" xr:uid="{6D380288-851E-4D0E-80F3-D34282FC39DF}"/>
    <cellStyle name="40% - Énfasis3 2 11 3" xfId="1658" xr:uid="{00000000-0005-0000-0000-000027060000}"/>
    <cellStyle name="40% - Énfasis3 2 11 3 2" xfId="4917" xr:uid="{D4DD7EB5-E38A-4563-891D-50E1FBAC9DBB}"/>
    <cellStyle name="40% - Énfasis3 2 11 4" xfId="2537" xr:uid="{00000000-0005-0000-0000-000028060000}"/>
    <cellStyle name="40% - Énfasis3 2 11 4 2" xfId="5794" xr:uid="{CA1B85E6-A46D-444F-9894-FC4F2D9E3389}"/>
    <cellStyle name="40% - Énfasis3 2 11 5" xfId="3727" xr:uid="{EBF2486B-ECFE-4396-9B36-95BDBB9A1253}"/>
    <cellStyle name="40% - Énfasis3 2 12" xfId="461" xr:uid="{00000000-0005-0000-0000-000029060000}"/>
    <cellStyle name="40% - Énfasis3 2 12 2" xfId="1258" xr:uid="{00000000-0005-0000-0000-00002A060000}"/>
    <cellStyle name="40% - Énfasis3 2 12 2 2" xfId="3329" xr:uid="{00000000-0005-0000-0000-00002B060000}"/>
    <cellStyle name="40% - Énfasis3 2 12 2 2 2" xfId="6586" xr:uid="{B8E9A119-34CA-4679-8F5A-91033FF7B3DE}"/>
    <cellStyle name="40% - Énfasis3 2 12 2 3" xfId="4519" xr:uid="{9208A7DB-3658-46AE-83BE-AE7085ADD8A8}"/>
    <cellStyle name="40% - Énfasis3 2 12 3" xfId="1673" xr:uid="{00000000-0005-0000-0000-00002C060000}"/>
    <cellStyle name="40% - Énfasis3 2 12 3 2" xfId="4932" xr:uid="{382D2436-505C-4240-9D7D-0F46D19250F6}"/>
    <cellStyle name="40% - Énfasis3 2 12 4" xfId="2552" xr:uid="{00000000-0005-0000-0000-00002D060000}"/>
    <cellStyle name="40% - Énfasis3 2 12 4 2" xfId="5809" xr:uid="{53745827-438C-44D8-8822-7548B9D1456A}"/>
    <cellStyle name="40% - Énfasis3 2 12 5" xfId="3742" xr:uid="{44361D88-7202-47E9-86AB-F53484836CCC}"/>
    <cellStyle name="40% - Énfasis3 2 13" xfId="476" xr:uid="{00000000-0005-0000-0000-00002E060000}"/>
    <cellStyle name="40% - Énfasis3 2 13 2" xfId="1273" xr:uid="{00000000-0005-0000-0000-00002F060000}"/>
    <cellStyle name="40% - Énfasis3 2 13 2 2" xfId="3344" xr:uid="{00000000-0005-0000-0000-000030060000}"/>
    <cellStyle name="40% - Énfasis3 2 13 2 2 2" xfId="6601" xr:uid="{232D580A-1E1F-457E-BD3C-A3CD89AE5A4A}"/>
    <cellStyle name="40% - Énfasis3 2 13 2 3" xfId="4534" xr:uid="{A7D8FC28-A52E-425F-A5A9-9170553A79C1}"/>
    <cellStyle name="40% - Énfasis3 2 13 3" xfId="1688" xr:uid="{00000000-0005-0000-0000-000031060000}"/>
    <cellStyle name="40% - Énfasis3 2 13 3 2" xfId="4947" xr:uid="{766E7ED2-202A-4043-975D-CB52E301BB9D}"/>
    <cellStyle name="40% - Énfasis3 2 13 4" xfId="2567" xr:uid="{00000000-0005-0000-0000-000032060000}"/>
    <cellStyle name="40% - Énfasis3 2 13 4 2" xfId="5824" xr:uid="{704034C7-D0B8-4CE3-8276-B81758DC70AD}"/>
    <cellStyle name="40% - Énfasis3 2 13 5" xfId="3757" xr:uid="{3D9981EE-D8B7-4178-BD15-BBCEB1B46EA8}"/>
    <cellStyle name="40% - Énfasis3 2 14" xfId="495" xr:uid="{00000000-0005-0000-0000-000033060000}"/>
    <cellStyle name="40% - Énfasis3 2 14 2" xfId="1703" xr:uid="{00000000-0005-0000-0000-000034060000}"/>
    <cellStyle name="40% - Énfasis3 2 14 2 2" xfId="4962" xr:uid="{0C966924-12E4-47F9-9396-9C478EE7D8F5}"/>
    <cellStyle name="40% - Énfasis3 2 14 3" xfId="2582" xr:uid="{00000000-0005-0000-0000-000035060000}"/>
    <cellStyle name="40% - Énfasis3 2 14 3 2" xfId="5839" xr:uid="{BAC08BA3-E805-4960-B1D5-21BAD5B3CDC4}"/>
    <cellStyle name="40% - Énfasis3 2 14 4" xfId="3772" xr:uid="{8492FDEB-F209-4FA6-9DB3-C349F90A6AD2}"/>
    <cellStyle name="40% - Énfasis3 2 15" xfId="652" xr:uid="{00000000-0005-0000-0000-000036060000}"/>
    <cellStyle name="40% - Énfasis3 2 15 2" xfId="1855" xr:uid="{00000000-0005-0000-0000-000037060000}"/>
    <cellStyle name="40% - Énfasis3 2 15 2 2" xfId="5114" xr:uid="{F5DDFCBE-8D0F-4F74-ADB5-ADA82576FA6A}"/>
    <cellStyle name="40% - Énfasis3 2 15 3" xfId="2734" xr:uid="{00000000-0005-0000-0000-000038060000}"/>
    <cellStyle name="40% - Énfasis3 2 15 3 2" xfId="5991" xr:uid="{4175D57F-2B7D-442E-98FA-C57891B8E57C}"/>
    <cellStyle name="40% - Énfasis3 2 15 4" xfId="3924" xr:uid="{0696B6F8-8D76-4C4A-8139-27BA708282A5}"/>
    <cellStyle name="40% - Énfasis3 2 16" xfId="668" xr:uid="{00000000-0005-0000-0000-000039060000}"/>
    <cellStyle name="40% - Énfasis3 2 16 2" xfId="1871" xr:uid="{00000000-0005-0000-0000-00003A060000}"/>
    <cellStyle name="40% - Énfasis3 2 16 2 2" xfId="5129" xr:uid="{CFDE164D-C879-4F56-8B57-F987D8F14543}"/>
    <cellStyle name="40% - Énfasis3 2 16 3" xfId="2749" xr:uid="{00000000-0005-0000-0000-00003B060000}"/>
    <cellStyle name="40% - Énfasis3 2 16 3 2" xfId="6006" xr:uid="{4C4D66CF-3C61-4991-902C-4DD6C5262E59}"/>
    <cellStyle name="40% - Énfasis3 2 16 4" xfId="3939" xr:uid="{BE9A5EA3-5FC5-454D-82C1-10E3AD5B012C}"/>
    <cellStyle name="40% - Énfasis3 2 17" xfId="692" xr:uid="{00000000-0005-0000-0000-00003C060000}"/>
    <cellStyle name="40% - Énfasis3 2 17 2" xfId="1892" xr:uid="{00000000-0005-0000-0000-00003D060000}"/>
    <cellStyle name="40% - Énfasis3 2 17 2 2" xfId="5150" xr:uid="{E8E955B9-7C13-4CF3-AAF0-494D551F2DC1}"/>
    <cellStyle name="40% - Énfasis3 2 17 3" xfId="2770" xr:uid="{00000000-0005-0000-0000-00003E060000}"/>
    <cellStyle name="40% - Énfasis3 2 17 3 2" xfId="6027" xr:uid="{4B84B595-5BEC-4984-8ED5-9FF73EEDB2FE}"/>
    <cellStyle name="40% - Énfasis3 2 17 4" xfId="3960" xr:uid="{633C1895-B03A-491C-B253-829A42EF0FAF}"/>
    <cellStyle name="40% - Énfasis3 2 18" xfId="972" xr:uid="{00000000-0005-0000-0000-00003F060000}"/>
    <cellStyle name="40% - Énfasis3 2 18 2" xfId="3046" xr:uid="{00000000-0005-0000-0000-000040060000}"/>
    <cellStyle name="40% - Énfasis3 2 18 2 2" xfId="6303" xr:uid="{7C462CD4-C7CC-482A-9EC7-E59BCDD1A73B}"/>
    <cellStyle name="40% - Énfasis3 2 18 3" xfId="4236" xr:uid="{F87E48C5-4F15-4F8A-B745-2B9DEB567156}"/>
    <cellStyle name="40% - Énfasis3 2 19" xfId="1291" xr:uid="{00000000-0005-0000-0000-000041060000}"/>
    <cellStyle name="40% - Énfasis3 2 19 2" xfId="4551" xr:uid="{C61F53D4-78D9-4CBD-BE0A-7A791F17C9E2}"/>
    <cellStyle name="40% - Énfasis3 2 2" xfId="69" xr:uid="{00000000-0005-0000-0000-000042060000}"/>
    <cellStyle name="40% - Énfasis3 2 2 2" xfId="263" xr:uid="{00000000-0005-0000-0000-000043060000}"/>
    <cellStyle name="40% - Énfasis3 2 2 2 2" xfId="841" xr:uid="{00000000-0005-0000-0000-000044060000}"/>
    <cellStyle name="40% - Énfasis3 2 2 2 2 2" xfId="2041" xr:uid="{00000000-0005-0000-0000-000045060000}"/>
    <cellStyle name="40% - Énfasis3 2 2 2 2 2 2" xfId="5299" xr:uid="{74C06BFF-9CD7-4B3E-B68B-6596B144EE60}"/>
    <cellStyle name="40% - Énfasis3 2 2 2 2 3" xfId="2919" xr:uid="{00000000-0005-0000-0000-000046060000}"/>
    <cellStyle name="40% - Énfasis3 2 2 2 2 3 2" xfId="6176" xr:uid="{A5C563BF-A66C-4682-BED5-D56CA90C90B9}"/>
    <cellStyle name="40% - Énfasis3 2 2 2 2 4" xfId="4109" xr:uid="{4A962424-8FA1-4E7B-8A45-7A264DD2FB02}"/>
    <cellStyle name="40% - Énfasis3 2 2 2 3" xfId="1121" xr:uid="{00000000-0005-0000-0000-000047060000}"/>
    <cellStyle name="40% - Énfasis3 2 2 2 3 2" xfId="3195" xr:uid="{00000000-0005-0000-0000-000048060000}"/>
    <cellStyle name="40% - Énfasis3 2 2 2 3 2 2" xfId="6452" xr:uid="{06E01AF3-4617-4E2E-8ED4-F65820A9D9FC}"/>
    <cellStyle name="40% - Énfasis3 2 2 2 3 3" xfId="4385" xr:uid="{009EB99D-DEEE-499A-B19B-4DCCA97927D3}"/>
    <cellStyle name="40% - Énfasis3 2 2 2 4" xfId="1493" xr:uid="{00000000-0005-0000-0000-000049060000}"/>
    <cellStyle name="40% - Énfasis3 2 2 2 4 2" xfId="4752" xr:uid="{6CAB74A4-3D25-4617-8E83-4313BB0E9822}"/>
    <cellStyle name="40% - Énfasis3 2 2 2 5" xfId="2372" xr:uid="{00000000-0005-0000-0000-00004A060000}"/>
    <cellStyle name="40% - Énfasis3 2 2 2 5 2" xfId="5629" xr:uid="{22E24428-39A2-49E9-8E25-766C10B45BCF}"/>
    <cellStyle name="40% - Énfasis3 2 2 2 6" xfId="3562" xr:uid="{7B92A17E-C042-448D-A8D6-7FAB7C72B4FB}"/>
    <cellStyle name="40% - Énfasis3 2 2 3" xfId="511" xr:uid="{00000000-0005-0000-0000-00004B060000}"/>
    <cellStyle name="40% - Énfasis3 2 2 3 2" xfId="1717" xr:uid="{00000000-0005-0000-0000-00004C060000}"/>
    <cellStyle name="40% - Énfasis3 2 2 3 2 2" xfId="4976" xr:uid="{863E3035-AF97-4895-8BDF-C7DECC4C7F27}"/>
    <cellStyle name="40% - Énfasis3 2 2 3 3" xfId="2596" xr:uid="{00000000-0005-0000-0000-00004D060000}"/>
    <cellStyle name="40% - Énfasis3 2 2 3 3 2" xfId="5853" xr:uid="{CDB189E4-9521-47D8-9096-4CFAFEAA0340}"/>
    <cellStyle name="40% - Énfasis3 2 2 3 4" xfId="3786" xr:uid="{1114E8EA-E423-4BD3-9B5F-938C1762C6AF}"/>
    <cellStyle name="40% - Énfasis3 2 2 4" xfId="706" xr:uid="{00000000-0005-0000-0000-00004E060000}"/>
    <cellStyle name="40% - Énfasis3 2 2 4 2" xfId="1906" xr:uid="{00000000-0005-0000-0000-00004F060000}"/>
    <cellStyle name="40% - Énfasis3 2 2 4 2 2" xfId="5164" xr:uid="{32B793AC-9F88-4AE6-AB60-F85A710D857B}"/>
    <cellStyle name="40% - Énfasis3 2 2 4 3" xfId="2784" xr:uid="{00000000-0005-0000-0000-000050060000}"/>
    <cellStyle name="40% - Énfasis3 2 2 4 3 2" xfId="6041" xr:uid="{DA25C44B-3116-4B06-88D3-EA0179667C40}"/>
    <cellStyle name="40% - Énfasis3 2 2 4 4" xfId="3974" xr:uid="{FC68844E-CF50-4376-B7C2-C23129E1DA84}"/>
    <cellStyle name="40% - Énfasis3 2 2 5" xfId="986" xr:uid="{00000000-0005-0000-0000-000051060000}"/>
    <cellStyle name="40% - Énfasis3 2 2 5 2" xfId="3060" xr:uid="{00000000-0005-0000-0000-000052060000}"/>
    <cellStyle name="40% - Énfasis3 2 2 5 2 2" xfId="6317" xr:uid="{CDBEBF9F-0382-4685-9155-8BD32755B631}"/>
    <cellStyle name="40% - Énfasis3 2 2 5 3" xfId="4250" xr:uid="{ED963E96-5A59-439B-8A61-AB183252318E}"/>
    <cellStyle name="40% - Énfasis3 2 2 6" xfId="1308" xr:uid="{00000000-0005-0000-0000-000053060000}"/>
    <cellStyle name="40% - Énfasis3 2 2 6 2" xfId="4567" xr:uid="{E3AEADFA-0ABE-4505-89E9-85AD9ACB9978}"/>
    <cellStyle name="40% - Énfasis3 2 2 7" xfId="2187" xr:uid="{00000000-0005-0000-0000-000054060000}"/>
    <cellStyle name="40% - Énfasis3 2 2 7 2" xfId="5444" xr:uid="{14F10A37-83E4-46EA-9BB0-8138B344A4CD}"/>
    <cellStyle name="40% - Énfasis3 2 2 8" xfId="3377" xr:uid="{58B012CB-719F-435F-917A-8CE6117D8031}"/>
    <cellStyle name="40% - Énfasis3 2 20" xfId="2171" xr:uid="{00000000-0005-0000-0000-000055060000}"/>
    <cellStyle name="40% - Énfasis3 2 20 2" xfId="5428" xr:uid="{24AF9C8A-F557-40B0-AF87-2D4CB48EFF41}"/>
    <cellStyle name="40% - Énfasis3 2 21" xfId="3361" xr:uid="{B1513301-2592-403B-8FFD-33608A2AE25C}"/>
    <cellStyle name="40% - Énfasis3 2 22" xfId="6616" xr:uid="{C0C39FA3-027B-4430-9659-76502AF27732}"/>
    <cellStyle name="40% - Énfasis3 2 3" xfId="89" xr:uid="{00000000-0005-0000-0000-000056060000}"/>
    <cellStyle name="40% - Énfasis3 2 3 2" xfId="281" xr:uid="{00000000-0005-0000-0000-000057060000}"/>
    <cellStyle name="40% - Énfasis3 2 3 2 2" xfId="855" xr:uid="{00000000-0005-0000-0000-000058060000}"/>
    <cellStyle name="40% - Énfasis3 2 3 2 2 2" xfId="2055" xr:uid="{00000000-0005-0000-0000-000059060000}"/>
    <cellStyle name="40% - Énfasis3 2 3 2 2 2 2" xfId="5313" xr:uid="{4E65A2BA-AD73-4E48-A34D-74C1292A8AA4}"/>
    <cellStyle name="40% - Énfasis3 2 3 2 2 3" xfId="2933" xr:uid="{00000000-0005-0000-0000-00005A060000}"/>
    <cellStyle name="40% - Énfasis3 2 3 2 2 3 2" xfId="6190" xr:uid="{FD37C21A-EFA3-4CA7-B9C9-9B728EA87518}"/>
    <cellStyle name="40% - Énfasis3 2 3 2 2 4" xfId="4123" xr:uid="{90FAC6E9-7DC6-417E-B061-31AF6EBB0D75}"/>
    <cellStyle name="40% - Énfasis3 2 3 2 3" xfId="1135" xr:uid="{00000000-0005-0000-0000-00005B060000}"/>
    <cellStyle name="40% - Énfasis3 2 3 2 3 2" xfId="3209" xr:uid="{00000000-0005-0000-0000-00005C060000}"/>
    <cellStyle name="40% - Énfasis3 2 3 2 3 2 2" xfId="6466" xr:uid="{CDB36FDB-437A-4A51-81A5-56811B3FD10C}"/>
    <cellStyle name="40% - Énfasis3 2 3 2 3 3" xfId="4399" xr:uid="{C047360E-E4FA-4FEC-ADEF-29472B80D03A}"/>
    <cellStyle name="40% - Énfasis3 2 3 2 4" xfId="1510" xr:uid="{00000000-0005-0000-0000-00005D060000}"/>
    <cellStyle name="40% - Énfasis3 2 3 2 4 2" xfId="4769" xr:uid="{7A83FF9D-CEE0-4227-89B1-740A340E4CA6}"/>
    <cellStyle name="40% - Énfasis3 2 3 2 5" xfId="2389" xr:uid="{00000000-0005-0000-0000-00005E060000}"/>
    <cellStyle name="40% - Énfasis3 2 3 2 5 2" xfId="5646" xr:uid="{D993CB6E-C68A-4CEC-B29B-80CBB718DFF6}"/>
    <cellStyle name="40% - Énfasis3 2 3 2 6" xfId="3579" xr:uid="{80159F08-3FAD-4DCF-A598-F5D753769578}"/>
    <cellStyle name="40% - Énfasis3 2 3 3" xfId="526" xr:uid="{00000000-0005-0000-0000-00005F060000}"/>
    <cellStyle name="40% - Énfasis3 2 3 3 2" xfId="1732" xr:uid="{00000000-0005-0000-0000-000060060000}"/>
    <cellStyle name="40% - Énfasis3 2 3 3 2 2" xfId="4991" xr:uid="{1A7387DB-D2B0-4F64-BD4D-BB6FAEC54058}"/>
    <cellStyle name="40% - Énfasis3 2 3 3 3" xfId="2611" xr:uid="{00000000-0005-0000-0000-000061060000}"/>
    <cellStyle name="40% - Énfasis3 2 3 3 3 2" xfId="5868" xr:uid="{82B7705E-3D36-43FF-B0A0-9DFA819F9EBD}"/>
    <cellStyle name="40% - Énfasis3 2 3 3 4" xfId="3801" xr:uid="{7B42E5AB-1068-4478-9D0E-EDC0806BA7AC}"/>
    <cellStyle name="40% - Énfasis3 2 3 4" xfId="721" xr:uid="{00000000-0005-0000-0000-000062060000}"/>
    <cellStyle name="40% - Énfasis3 2 3 4 2" xfId="1921" xr:uid="{00000000-0005-0000-0000-000063060000}"/>
    <cellStyle name="40% - Énfasis3 2 3 4 2 2" xfId="5179" xr:uid="{86F3C6F3-C5AD-47CC-A301-6A314D06CA77}"/>
    <cellStyle name="40% - Énfasis3 2 3 4 3" xfId="2799" xr:uid="{00000000-0005-0000-0000-000064060000}"/>
    <cellStyle name="40% - Énfasis3 2 3 4 3 2" xfId="6056" xr:uid="{49F8A6F3-6E08-4A97-868C-9EF90D6DD8EA}"/>
    <cellStyle name="40% - Énfasis3 2 3 4 4" xfId="3989" xr:uid="{CFAD50B3-7397-4769-A190-FFF2BF529B30}"/>
    <cellStyle name="40% - Énfasis3 2 3 5" xfId="1001" xr:uid="{00000000-0005-0000-0000-000065060000}"/>
    <cellStyle name="40% - Énfasis3 2 3 5 2" xfId="3075" xr:uid="{00000000-0005-0000-0000-000066060000}"/>
    <cellStyle name="40% - Énfasis3 2 3 5 2 2" xfId="6332" xr:uid="{2527DF57-AD33-4DB9-9BB9-CDA6CBD3608C}"/>
    <cellStyle name="40% - Énfasis3 2 3 5 3" xfId="4265" xr:uid="{AAD5726C-C142-458E-9042-C2AD4010A3CD}"/>
    <cellStyle name="40% - Énfasis3 2 3 6" xfId="1326" xr:uid="{00000000-0005-0000-0000-000067060000}"/>
    <cellStyle name="40% - Énfasis3 2 3 6 2" xfId="4585" xr:uid="{13E956E9-A6E5-4984-B0DD-D492B30EB65B}"/>
    <cellStyle name="40% - Énfasis3 2 3 7" xfId="2205" xr:uid="{00000000-0005-0000-0000-000068060000}"/>
    <cellStyle name="40% - Énfasis3 2 3 7 2" xfId="5462" xr:uid="{593530D5-DDF6-4DB0-87B3-5CA7A9F30543}"/>
    <cellStyle name="40% - Énfasis3 2 3 8" xfId="3395" xr:uid="{53D3BBD1-D616-437E-9782-4C008DE061B0}"/>
    <cellStyle name="40% - Énfasis3 2 4" xfId="108" xr:uid="{00000000-0005-0000-0000-000069060000}"/>
    <cellStyle name="40% - Énfasis3 2 4 2" xfId="300" xr:uid="{00000000-0005-0000-0000-00006A060000}"/>
    <cellStyle name="40% - Énfasis3 2 4 2 2" xfId="870" xr:uid="{00000000-0005-0000-0000-00006B060000}"/>
    <cellStyle name="40% - Énfasis3 2 4 2 2 2" xfId="2070" xr:uid="{00000000-0005-0000-0000-00006C060000}"/>
    <cellStyle name="40% - Énfasis3 2 4 2 2 2 2" xfId="5328" xr:uid="{28340DB1-EF48-4173-ACDA-CC85007F3030}"/>
    <cellStyle name="40% - Énfasis3 2 4 2 2 3" xfId="2948" xr:uid="{00000000-0005-0000-0000-00006D060000}"/>
    <cellStyle name="40% - Énfasis3 2 4 2 2 3 2" xfId="6205" xr:uid="{7F4DA76F-922C-4CC9-83EF-B067D9982A2B}"/>
    <cellStyle name="40% - Énfasis3 2 4 2 2 4" xfId="4138" xr:uid="{4B1DFCC0-7A24-4EE8-8538-5C3D78C5BD67}"/>
    <cellStyle name="40% - Énfasis3 2 4 2 3" xfId="1150" xr:uid="{00000000-0005-0000-0000-00006E060000}"/>
    <cellStyle name="40% - Énfasis3 2 4 2 3 2" xfId="3224" xr:uid="{00000000-0005-0000-0000-00006F060000}"/>
    <cellStyle name="40% - Énfasis3 2 4 2 3 2 2" xfId="6481" xr:uid="{B684137E-12C0-4BD8-9E53-3078DF329CC9}"/>
    <cellStyle name="40% - Énfasis3 2 4 2 3 3" xfId="4414" xr:uid="{D7A7F3CB-698E-443F-9A4A-91DB6485B05D}"/>
    <cellStyle name="40% - Énfasis3 2 4 2 4" xfId="1528" xr:uid="{00000000-0005-0000-0000-000070060000}"/>
    <cellStyle name="40% - Énfasis3 2 4 2 4 2" xfId="4787" xr:uid="{BA07FB22-AD07-422B-922A-876A109255F8}"/>
    <cellStyle name="40% - Énfasis3 2 4 2 5" xfId="2407" xr:uid="{00000000-0005-0000-0000-000071060000}"/>
    <cellStyle name="40% - Énfasis3 2 4 2 5 2" xfId="5664" xr:uid="{F6490160-2764-4232-A873-0023BA985D1D}"/>
    <cellStyle name="40% - Énfasis3 2 4 2 6" xfId="3597" xr:uid="{717DC28C-3F1B-45CF-A0E4-4F16E6108AA2}"/>
    <cellStyle name="40% - Énfasis3 2 4 3" xfId="541" xr:uid="{00000000-0005-0000-0000-000072060000}"/>
    <cellStyle name="40% - Énfasis3 2 4 3 2" xfId="1747" xr:uid="{00000000-0005-0000-0000-000073060000}"/>
    <cellStyle name="40% - Énfasis3 2 4 3 2 2" xfId="5006" xr:uid="{0FB75FEB-72DF-4A38-99E1-7FAD32FE4A3A}"/>
    <cellStyle name="40% - Énfasis3 2 4 3 3" xfId="2626" xr:uid="{00000000-0005-0000-0000-000074060000}"/>
    <cellStyle name="40% - Énfasis3 2 4 3 3 2" xfId="5883" xr:uid="{6F0FE98F-36DB-46DB-A43B-317F48E379D0}"/>
    <cellStyle name="40% - Énfasis3 2 4 3 4" xfId="3816" xr:uid="{AF15DF38-3A3A-4020-B7AC-743DFD7C76B9}"/>
    <cellStyle name="40% - Énfasis3 2 4 4" xfId="736" xr:uid="{00000000-0005-0000-0000-000075060000}"/>
    <cellStyle name="40% - Énfasis3 2 4 4 2" xfId="1936" xr:uid="{00000000-0005-0000-0000-000076060000}"/>
    <cellStyle name="40% - Énfasis3 2 4 4 2 2" xfId="5194" xr:uid="{7B6C926F-04FA-4F75-8444-59F4CC658729}"/>
    <cellStyle name="40% - Énfasis3 2 4 4 3" xfId="2814" xr:uid="{00000000-0005-0000-0000-000077060000}"/>
    <cellStyle name="40% - Énfasis3 2 4 4 3 2" xfId="6071" xr:uid="{C2EC45B4-C104-4556-A37F-39FE870A329C}"/>
    <cellStyle name="40% - Énfasis3 2 4 4 4" xfId="4004" xr:uid="{4AC2FE8C-CA08-4724-BDDE-A5FC7F946835}"/>
    <cellStyle name="40% - Énfasis3 2 4 5" xfId="1016" xr:uid="{00000000-0005-0000-0000-000078060000}"/>
    <cellStyle name="40% - Énfasis3 2 4 5 2" xfId="3090" xr:uid="{00000000-0005-0000-0000-000079060000}"/>
    <cellStyle name="40% - Énfasis3 2 4 5 2 2" xfId="6347" xr:uid="{0535E39B-577B-45B3-BF93-EAF2F0D4FC2C}"/>
    <cellStyle name="40% - Énfasis3 2 4 5 3" xfId="4280" xr:uid="{7AEC767E-44DF-43F0-8847-0D3FB0BE41E4}"/>
    <cellStyle name="40% - Énfasis3 2 4 6" xfId="1344" xr:uid="{00000000-0005-0000-0000-00007A060000}"/>
    <cellStyle name="40% - Énfasis3 2 4 6 2" xfId="4603" xr:uid="{C220AD81-A13E-46CC-834E-5EF82E444736}"/>
    <cellStyle name="40% - Énfasis3 2 4 7" xfId="2223" xr:uid="{00000000-0005-0000-0000-00007B060000}"/>
    <cellStyle name="40% - Énfasis3 2 4 7 2" xfId="5480" xr:uid="{57451342-6C43-4A03-A99C-96954895F289}"/>
    <cellStyle name="40% - Énfasis3 2 4 8" xfId="3413" xr:uid="{AA5963A0-D79B-40AF-BF8D-B9E8F604F061}"/>
    <cellStyle name="40% - Énfasis3 2 5" xfId="127" xr:uid="{00000000-0005-0000-0000-00007C060000}"/>
    <cellStyle name="40% - Énfasis3 2 5 2" xfId="319" xr:uid="{00000000-0005-0000-0000-00007D060000}"/>
    <cellStyle name="40% - Énfasis3 2 5 2 2" xfId="885" xr:uid="{00000000-0005-0000-0000-00007E060000}"/>
    <cellStyle name="40% - Énfasis3 2 5 2 2 2" xfId="2085" xr:uid="{00000000-0005-0000-0000-00007F060000}"/>
    <cellStyle name="40% - Énfasis3 2 5 2 2 2 2" xfId="5343" xr:uid="{F825F637-B3E6-4634-BF67-6AAB4F78F73C}"/>
    <cellStyle name="40% - Énfasis3 2 5 2 2 3" xfId="2963" xr:uid="{00000000-0005-0000-0000-000080060000}"/>
    <cellStyle name="40% - Énfasis3 2 5 2 2 3 2" xfId="6220" xr:uid="{45F91C7A-DF96-465B-8057-1598F2194A18}"/>
    <cellStyle name="40% - Énfasis3 2 5 2 2 4" xfId="4153" xr:uid="{F82093B7-A6A6-46D0-B641-9ECB6EAB8E14}"/>
    <cellStyle name="40% - Énfasis3 2 5 2 3" xfId="1165" xr:uid="{00000000-0005-0000-0000-000081060000}"/>
    <cellStyle name="40% - Énfasis3 2 5 2 3 2" xfId="3239" xr:uid="{00000000-0005-0000-0000-000082060000}"/>
    <cellStyle name="40% - Énfasis3 2 5 2 3 2 2" xfId="6496" xr:uid="{4CC78DD5-DDD9-4795-ACBD-B87E37D4230C}"/>
    <cellStyle name="40% - Énfasis3 2 5 2 3 3" xfId="4429" xr:uid="{E6DC9D95-051C-4709-AE20-29006502B22D}"/>
    <cellStyle name="40% - Énfasis3 2 5 2 4" xfId="1546" xr:uid="{00000000-0005-0000-0000-000083060000}"/>
    <cellStyle name="40% - Énfasis3 2 5 2 4 2" xfId="4805" xr:uid="{498CCC78-E23E-4967-BB12-D3F949ED5E3E}"/>
    <cellStyle name="40% - Énfasis3 2 5 2 5" xfId="2425" xr:uid="{00000000-0005-0000-0000-000084060000}"/>
    <cellStyle name="40% - Énfasis3 2 5 2 5 2" xfId="5682" xr:uid="{DA432580-D6DE-4478-B44E-6AA7AA4296B1}"/>
    <cellStyle name="40% - Énfasis3 2 5 2 6" xfId="3615" xr:uid="{60DC62DB-6AB9-4FB2-AA04-10BB5F709392}"/>
    <cellStyle name="40% - Énfasis3 2 5 3" xfId="556" xr:uid="{00000000-0005-0000-0000-000085060000}"/>
    <cellStyle name="40% - Énfasis3 2 5 3 2" xfId="1762" xr:uid="{00000000-0005-0000-0000-000086060000}"/>
    <cellStyle name="40% - Énfasis3 2 5 3 2 2" xfId="5021" xr:uid="{E4F82477-7F04-4383-8DD3-5180C7AA36B4}"/>
    <cellStyle name="40% - Énfasis3 2 5 3 3" xfId="2641" xr:uid="{00000000-0005-0000-0000-000087060000}"/>
    <cellStyle name="40% - Énfasis3 2 5 3 3 2" xfId="5898" xr:uid="{6CE10585-9C56-4D6A-982A-65E0EA43CFC1}"/>
    <cellStyle name="40% - Énfasis3 2 5 3 4" xfId="3831" xr:uid="{55F871A1-1155-4980-85F3-30C2FA85AAEB}"/>
    <cellStyle name="40% - Énfasis3 2 5 4" xfId="751" xr:uid="{00000000-0005-0000-0000-000088060000}"/>
    <cellStyle name="40% - Énfasis3 2 5 4 2" xfId="1951" xr:uid="{00000000-0005-0000-0000-000089060000}"/>
    <cellStyle name="40% - Énfasis3 2 5 4 2 2" xfId="5209" xr:uid="{076320B3-0FED-4AF7-B6D5-4E50DBAC72C8}"/>
    <cellStyle name="40% - Énfasis3 2 5 4 3" xfId="2829" xr:uid="{00000000-0005-0000-0000-00008A060000}"/>
    <cellStyle name="40% - Énfasis3 2 5 4 3 2" xfId="6086" xr:uid="{2FF9D2DB-DBA8-4693-A25C-6B1A49195834}"/>
    <cellStyle name="40% - Énfasis3 2 5 4 4" xfId="4019" xr:uid="{B15FF996-FBD6-4B53-B28B-E12390CD55CB}"/>
    <cellStyle name="40% - Énfasis3 2 5 5" xfId="1031" xr:uid="{00000000-0005-0000-0000-00008B060000}"/>
    <cellStyle name="40% - Énfasis3 2 5 5 2" xfId="3105" xr:uid="{00000000-0005-0000-0000-00008C060000}"/>
    <cellStyle name="40% - Énfasis3 2 5 5 2 2" xfId="6362" xr:uid="{78F6BC51-F75E-45E9-81D0-B4690CBF09EB}"/>
    <cellStyle name="40% - Énfasis3 2 5 5 3" xfId="4295" xr:uid="{4BE38885-406E-41BD-8E37-B98ADA279257}"/>
    <cellStyle name="40% - Énfasis3 2 5 6" xfId="1362" xr:uid="{00000000-0005-0000-0000-00008D060000}"/>
    <cellStyle name="40% - Énfasis3 2 5 6 2" xfId="4621" xr:uid="{1EDDEB5E-D753-4DCC-AE26-73C80F60013A}"/>
    <cellStyle name="40% - Énfasis3 2 5 7" xfId="2241" xr:uid="{00000000-0005-0000-0000-00008E060000}"/>
    <cellStyle name="40% - Énfasis3 2 5 7 2" xfId="5498" xr:uid="{86BDBCBC-A7FE-44E2-9DC1-BDFB1E6E0BFE}"/>
    <cellStyle name="40% - Énfasis3 2 5 8" xfId="3431" xr:uid="{317A650E-0AC4-4E5B-8422-31386346BEDE}"/>
    <cellStyle name="40% - Énfasis3 2 6" xfId="145" xr:uid="{00000000-0005-0000-0000-00008F060000}"/>
    <cellStyle name="40% - Énfasis3 2 6 2" xfId="337" xr:uid="{00000000-0005-0000-0000-000090060000}"/>
    <cellStyle name="40% - Énfasis3 2 6 2 2" xfId="900" xr:uid="{00000000-0005-0000-0000-000091060000}"/>
    <cellStyle name="40% - Énfasis3 2 6 2 2 2" xfId="2100" xr:uid="{00000000-0005-0000-0000-000092060000}"/>
    <cellStyle name="40% - Énfasis3 2 6 2 2 2 2" xfId="5358" xr:uid="{41299425-A244-465A-AEE1-AED76479E13D}"/>
    <cellStyle name="40% - Énfasis3 2 6 2 2 3" xfId="2978" xr:uid="{00000000-0005-0000-0000-000093060000}"/>
    <cellStyle name="40% - Énfasis3 2 6 2 2 3 2" xfId="6235" xr:uid="{5F48C7C1-6BA9-4716-833D-5A0679B043A0}"/>
    <cellStyle name="40% - Énfasis3 2 6 2 2 4" xfId="4168" xr:uid="{771EC5CC-28E1-442B-9D1C-B53094243CD7}"/>
    <cellStyle name="40% - Énfasis3 2 6 2 3" xfId="1180" xr:uid="{00000000-0005-0000-0000-000094060000}"/>
    <cellStyle name="40% - Énfasis3 2 6 2 3 2" xfId="3254" xr:uid="{00000000-0005-0000-0000-000095060000}"/>
    <cellStyle name="40% - Énfasis3 2 6 2 3 2 2" xfId="6511" xr:uid="{26294E22-85BF-49A9-AB44-F1F058EFE12B}"/>
    <cellStyle name="40% - Énfasis3 2 6 2 3 3" xfId="4444" xr:uid="{F0F8F97D-ABCF-4F24-96C8-7E6A2CCD1136}"/>
    <cellStyle name="40% - Énfasis3 2 6 2 4" xfId="1564" xr:uid="{00000000-0005-0000-0000-000096060000}"/>
    <cellStyle name="40% - Énfasis3 2 6 2 4 2" xfId="4823" xr:uid="{D38FD9E6-C828-4C28-B612-5F0FC19EEA2E}"/>
    <cellStyle name="40% - Énfasis3 2 6 2 5" xfId="2443" xr:uid="{00000000-0005-0000-0000-000097060000}"/>
    <cellStyle name="40% - Énfasis3 2 6 2 5 2" xfId="5700" xr:uid="{5E6C3DB2-0D20-4FE5-88DA-C582243039DA}"/>
    <cellStyle name="40% - Énfasis3 2 6 2 6" xfId="3633" xr:uid="{36DAAE16-9665-4151-87FA-B6975661F662}"/>
    <cellStyle name="40% - Énfasis3 2 6 3" xfId="571" xr:uid="{00000000-0005-0000-0000-000098060000}"/>
    <cellStyle name="40% - Énfasis3 2 6 3 2" xfId="1777" xr:uid="{00000000-0005-0000-0000-000099060000}"/>
    <cellStyle name="40% - Énfasis3 2 6 3 2 2" xfId="5036" xr:uid="{92674C4B-FADD-42B3-A62A-B5055C99B909}"/>
    <cellStyle name="40% - Énfasis3 2 6 3 3" xfId="2656" xr:uid="{00000000-0005-0000-0000-00009A060000}"/>
    <cellStyle name="40% - Énfasis3 2 6 3 3 2" xfId="5913" xr:uid="{D56F4506-27D5-47B8-BA2E-40957E9F7D5D}"/>
    <cellStyle name="40% - Énfasis3 2 6 3 4" xfId="3846" xr:uid="{171D3586-6F27-44E8-8343-13B31AE672DE}"/>
    <cellStyle name="40% - Énfasis3 2 6 4" xfId="766" xr:uid="{00000000-0005-0000-0000-00009B060000}"/>
    <cellStyle name="40% - Énfasis3 2 6 4 2" xfId="1966" xr:uid="{00000000-0005-0000-0000-00009C060000}"/>
    <cellStyle name="40% - Énfasis3 2 6 4 2 2" xfId="5224" xr:uid="{B3738932-2BB0-4F0A-9296-E9E3AC7BDF98}"/>
    <cellStyle name="40% - Énfasis3 2 6 4 3" xfId="2844" xr:uid="{00000000-0005-0000-0000-00009D060000}"/>
    <cellStyle name="40% - Énfasis3 2 6 4 3 2" xfId="6101" xr:uid="{2D1AA716-4D84-439A-90E3-5C099FEF11A8}"/>
    <cellStyle name="40% - Énfasis3 2 6 4 4" xfId="4034" xr:uid="{768586D8-2559-4537-8251-C01D4BAD868C}"/>
    <cellStyle name="40% - Énfasis3 2 6 5" xfId="1046" xr:uid="{00000000-0005-0000-0000-00009E060000}"/>
    <cellStyle name="40% - Énfasis3 2 6 5 2" xfId="3120" xr:uid="{00000000-0005-0000-0000-00009F060000}"/>
    <cellStyle name="40% - Énfasis3 2 6 5 2 2" xfId="6377" xr:uid="{F3897A6C-E344-494F-B3E9-DC1246A50538}"/>
    <cellStyle name="40% - Énfasis3 2 6 5 3" xfId="4310" xr:uid="{F4BEB8EC-E87B-44AB-9470-D649E1FDC401}"/>
    <cellStyle name="40% - Énfasis3 2 6 6" xfId="1380" xr:uid="{00000000-0005-0000-0000-0000A0060000}"/>
    <cellStyle name="40% - Énfasis3 2 6 6 2" xfId="4639" xr:uid="{F95F913D-ED00-4C02-8F6E-3A8674A90562}"/>
    <cellStyle name="40% - Énfasis3 2 6 7" xfId="2259" xr:uid="{00000000-0005-0000-0000-0000A1060000}"/>
    <cellStyle name="40% - Énfasis3 2 6 7 2" xfId="5516" xr:uid="{969C5AEB-DA01-4E67-87F6-F5107A8497B3}"/>
    <cellStyle name="40% - Énfasis3 2 6 8" xfId="3449" xr:uid="{825951C7-A3C1-48C1-8942-4CC83B3243C2}"/>
    <cellStyle name="40% - Énfasis3 2 7" xfId="164" xr:uid="{00000000-0005-0000-0000-0000A2060000}"/>
    <cellStyle name="40% - Énfasis3 2 7 2" xfId="356" xr:uid="{00000000-0005-0000-0000-0000A3060000}"/>
    <cellStyle name="40% - Énfasis3 2 7 2 2" xfId="915" xr:uid="{00000000-0005-0000-0000-0000A4060000}"/>
    <cellStyle name="40% - Énfasis3 2 7 2 2 2" xfId="2115" xr:uid="{00000000-0005-0000-0000-0000A5060000}"/>
    <cellStyle name="40% - Énfasis3 2 7 2 2 2 2" xfId="5373" xr:uid="{6FE6A684-F638-4055-8A3C-4E7F35D26546}"/>
    <cellStyle name="40% - Énfasis3 2 7 2 2 3" xfId="2993" xr:uid="{00000000-0005-0000-0000-0000A6060000}"/>
    <cellStyle name="40% - Énfasis3 2 7 2 2 3 2" xfId="6250" xr:uid="{17ADAF2F-FBE8-47E9-87C2-D3B4A12BAC07}"/>
    <cellStyle name="40% - Énfasis3 2 7 2 2 4" xfId="4183" xr:uid="{3341D025-ADF8-4440-B109-5B0A30E0AEC4}"/>
    <cellStyle name="40% - Énfasis3 2 7 2 3" xfId="1195" xr:uid="{00000000-0005-0000-0000-0000A7060000}"/>
    <cellStyle name="40% - Énfasis3 2 7 2 3 2" xfId="3269" xr:uid="{00000000-0005-0000-0000-0000A8060000}"/>
    <cellStyle name="40% - Énfasis3 2 7 2 3 2 2" xfId="6526" xr:uid="{9E56D119-3C7A-41C8-AB9E-D5F6FBE18887}"/>
    <cellStyle name="40% - Énfasis3 2 7 2 3 3" xfId="4459" xr:uid="{F97D17D4-C3F0-4C70-A70E-3D7DCAC3F942}"/>
    <cellStyle name="40% - Énfasis3 2 7 2 4" xfId="1583" xr:uid="{00000000-0005-0000-0000-0000A9060000}"/>
    <cellStyle name="40% - Énfasis3 2 7 2 4 2" xfId="4842" xr:uid="{49BCBDD7-7676-4ACD-9D3D-620207035814}"/>
    <cellStyle name="40% - Énfasis3 2 7 2 5" xfId="2462" xr:uid="{00000000-0005-0000-0000-0000AA060000}"/>
    <cellStyle name="40% - Énfasis3 2 7 2 5 2" xfId="5719" xr:uid="{AC2B42F4-8F73-46D5-B719-FEF9743A710F}"/>
    <cellStyle name="40% - Énfasis3 2 7 2 6" xfId="3652" xr:uid="{A896DB5A-A952-4432-99B9-3ACE86C91446}"/>
    <cellStyle name="40% - Énfasis3 2 7 3" xfId="586" xr:uid="{00000000-0005-0000-0000-0000AB060000}"/>
    <cellStyle name="40% - Énfasis3 2 7 3 2" xfId="1792" xr:uid="{00000000-0005-0000-0000-0000AC060000}"/>
    <cellStyle name="40% - Énfasis3 2 7 3 2 2" xfId="5051" xr:uid="{2C229F3C-80BB-4E55-8F27-329F50115CF8}"/>
    <cellStyle name="40% - Énfasis3 2 7 3 3" xfId="2671" xr:uid="{00000000-0005-0000-0000-0000AD060000}"/>
    <cellStyle name="40% - Énfasis3 2 7 3 3 2" xfId="5928" xr:uid="{B4E465CC-E6B6-421A-8C4B-05CA6FFCB785}"/>
    <cellStyle name="40% - Énfasis3 2 7 3 4" xfId="3861" xr:uid="{C35D68F0-18BA-4AE9-BB22-6A55B76A74DC}"/>
    <cellStyle name="40% - Énfasis3 2 7 4" xfId="781" xr:uid="{00000000-0005-0000-0000-0000AE060000}"/>
    <cellStyle name="40% - Énfasis3 2 7 4 2" xfId="1981" xr:uid="{00000000-0005-0000-0000-0000AF060000}"/>
    <cellStyle name="40% - Énfasis3 2 7 4 2 2" xfId="5239" xr:uid="{67A198BD-3092-4D15-B08A-D779744A5277}"/>
    <cellStyle name="40% - Énfasis3 2 7 4 3" xfId="2859" xr:uid="{00000000-0005-0000-0000-0000B0060000}"/>
    <cellStyle name="40% - Énfasis3 2 7 4 3 2" xfId="6116" xr:uid="{69D386B2-9490-4178-85D7-B1384EAED6F1}"/>
    <cellStyle name="40% - Énfasis3 2 7 4 4" xfId="4049" xr:uid="{6CC1546B-8DCF-474C-A660-4B5EF3041438}"/>
    <cellStyle name="40% - Énfasis3 2 7 5" xfId="1061" xr:uid="{00000000-0005-0000-0000-0000B1060000}"/>
    <cellStyle name="40% - Énfasis3 2 7 5 2" xfId="3135" xr:uid="{00000000-0005-0000-0000-0000B2060000}"/>
    <cellStyle name="40% - Énfasis3 2 7 5 2 2" xfId="6392" xr:uid="{E4BF3BC6-DFDA-4B24-912A-7185079D1426}"/>
    <cellStyle name="40% - Énfasis3 2 7 5 3" xfId="4325" xr:uid="{C0754AC4-3E96-4142-B5C6-109F386E8958}"/>
    <cellStyle name="40% - Énfasis3 2 7 6" xfId="1399" xr:uid="{00000000-0005-0000-0000-0000B3060000}"/>
    <cellStyle name="40% - Énfasis3 2 7 6 2" xfId="4658" xr:uid="{9DB15909-2A48-42B6-A121-A9CCE5F4130F}"/>
    <cellStyle name="40% - Énfasis3 2 7 7" xfId="2278" xr:uid="{00000000-0005-0000-0000-0000B4060000}"/>
    <cellStyle name="40% - Énfasis3 2 7 7 2" xfId="5535" xr:uid="{251DC44D-CEC8-46C8-9950-5AE4ED80C299}"/>
    <cellStyle name="40% - Énfasis3 2 7 8" xfId="3468" xr:uid="{1CBD2FD0-75FF-401D-BF55-57FE790CC3BB}"/>
    <cellStyle name="40% - Énfasis3 2 8" xfId="183" xr:uid="{00000000-0005-0000-0000-0000B5060000}"/>
    <cellStyle name="40% - Énfasis3 2 8 2" xfId="375" xr:uid="{00000000-0005-0000-0000-0000B6060000}"/>
    <cellStyle name="40% - Énfasis3 2 8 2 2" xfId="930" xr:uid="{00000000-0005-0000-0000-0000B7060000}"/>
    <cellStyle name="40% - Énfasis3 2 8 2 2 2" xfId="2130" xr:uid="{00000000-0005-0000-0000-0000B8060000}"/>
    <cellStyle name="40% - Énfasis3 2 8 2 2 2 2" xfId="5388" xr:uid="{20733EF8-E350-4EEE-9D32-C9651FF9463F}"/>
    <cellStyle name="40% - Énfasis3 2 8 2 2 3" xfId="3008" xr:uid="{00000000-0005-0000-0000-0000B9060000}"/>
    <cellStyle name="40% - Énfasis3 2 8 2 2 3 2" xfId="6265" xr:uid="{E01F129F-7F6B-4628-9858-417CBDFA318B}"/>
    <cellStyle name="40% - Énfasis3 2 8 2 2 4" xfId="4198" xr:uid="{7F42E35C-4A7F-4B36-B753-049D1E7E8D05}"/>
    <cellStyle name="40% - Énfasis3 2 8 2 3" xfId="1210" xr:uid="{00000000-0005-0000-0000-0000BA060000}"/>
    <cellStyle name="40% - Énfasis3 2 8 2 3 2" xfId="3284" xr:uid="{00000000-0005-0000-0000-0000BB060000}"/>
    <cellStyle name="40% - Énfasis3 2 8 2 3 2 2" xfId="6541" xr:uid="{FEE6507E-4E20-4FA3-8107-B56CB06F195D}"/>
    <cellStyle name="40% - Énfasis3 2 8 2 3 3" xfId="4474" xr:uid="{4ADB4715-1CDB-4B33-AB02-281B21419613}"/>
    <cellStyle name="40% - Énfasis3 2 8 2 4" xfId="1601" xr:uid="{00000000-0005-0000-0000-0000BC060000}"/>
    <cellStyle name="40% - Énfasis3 2 8 2 4 2" xfId="4860" xr:uid="{E622CEBA-3FBC-4A81-B9D0-1AF04C6111A5}"/>
    <cellStyle name="40% - Énfasis3 2 8 2 5" xfId="2480" xr:uid="{00000000-0005-0000-0000-0000BD060000}"/>
    <cellStyle name="40% - Énfasis3 2 8 2 5 2" xfId="5737" xr:uid="{A37CD812-C1BB-47F1-B451-9FF0E59CA7C9}"/>
    <cellStyle name="40% - Énfasis3 2 8 2 6" xfId="3670" xr:uid="{5C3DA6E1-0093-440C-84F1-689502D7CD27}"/>
    <cellStyle name="40% - Énfasis3 2 8 3" xfId="601" xr:uid="{00000000-0005-0000-0000-0000BE060000}"/>
    <cellStyle name="40% - Énfasis3 2 8 3 2" xfId="1807" xr:uid="{00000000-0005-0000-0000-0000BF060000}"/>
    <cellStyle name="40% - Énfasis3 2 8 3 2 2" xfId="5066" xr:uid="{B611E289-FE90-49F5-B002-78206227D85D}"/>
    <cellStyle name="40% - Énfasis3 2 8 3 3" xfId="2686" xr:uid="{00000000-0005-0000-0000-0000C0060000}"/>
    <cellStyle name="40% - Énfasis3 2 8 3 3 2" xfId="5943" xr:uid="{13C98C00-DC12-445B-89CB-418184164861}"/>
    <cellStyle name="40% - Énfasis3 2 8 3 4" xfId="3876" xr:uid="{D45BEC10-B307-4756-8C11-AA8AE571CDAD}"/>
    <cellStyle name="40% - Énfasis3 2 8 4" xfId="796" xr:uid="{00000000-0005-0000-0000-0000C1060000}"/>
    <cellStyle name="40% - Énfasis3 2 8 4 2" xfId="1996" xr:uid="{00000000-0005-0000-0000-0000C2060000}"/>
    <cellStyle name="40% - Énfasis3 2 8 4 2 2" xfId="5254" xr:uid="{D6551962-A696-470B-82E1-7FCCF61F7B18}"/>
    <cellStyle name="40% - Énfasis3 2 8 4 3" xfId="2874" xr:uid="{00000000-0005-0000-0000-0000C3060000}"/>
    <cellStyle name="40% - Énfasis3 2 8 4 3 2" xfId="6131" xr:uid="{92852BE9-7D75-4FB4-A4AF-5ACEC22970C5}"/>
    <cellStyle name="40% - Énfasis3 2 8 4 4" xfId="4064" xr:uid="{5E979F3C-C525-4CF7-B4F9-E54AAE7DE618}"/>
    <cellStyle name="40% - Énfasis3 2 8 5" xfId="1076" xr:uid="{00000000-0005-0000-0000-0000C4060000}"/>
    <cellStyle name="40% - Énfasis3 2 8 5 2" xfId="3150" xr:uid="{00000000-0005-0000-0000-0000C5060000}"/>
    <cellStyle name="40% - Énfasis3 2 8 5 2 2" xfId="6407" xr:uid="{4F230CF2-06D2-4F2D-829E-886B0BD5CC3B}"/>
    <cellStyle name="40% - Énfasis3 2 8 5 3" xfId="4340" xr:uid="{A58AD2B5-8E75-4E5A-AD58-CF0893C0CEDA}"/>
    <cellStyle name="40% - Énfasis3 2 8 6" xfId="1417" xr:uid="{00000000-0005-0000-0000-0000C6060000}"/>
    <cellStyle name="40% - Énfasis3 2 8 6 2" xfId="4676" xr:uid="{C13DBD31-7687-4469-AA08-2C316839421E}"/>
    <cellStyle name="40% - Énfasis3 2 8 7" xfId="2296" xr:uid="{00000000-0005-0000-0000-0000C7060000}"/>
    <cellStyle name="40% - Énfasis3 2 8 7 2" xfId="5553" xr:uid="{BA7332B8-1039-439F-821F-3CE12169AB98}"/>
    <cellStyle name="40% - Énfasis3 2 8 8" xfId="3486" xr:uid="{BF270349-75AC-47FF-9DDF-0481007D3173}"/>
    <cellStyle name="40% - Énfasis3 2 9" xfId="202" xr:uid="{00000000-0005-0000-0000-0000C8060000}"/>
    <cellStyle name="40% - Énfasis3 2 9 2" xfId="394" xr:uid="{00000000-0005-0000-0000-0000C9060000}"/>
    <cellStyle name="40% - Énfasis3 2 9 2 2" xfId="945" xr:uid="{00000000-0005-0000-0000-0000CA060000}"/>
    <cellStyle name="40% - Énfasis3 2 9 2 2 2" xfId="2145" xr:uid="{00000000-0005-0000-0000-0000CB060000}"/>
    <cellStyle name="40% - Énfasis3 2 9 2 2 2 2" xfId="5403" xr:uid="{38AC0687-2F9A-4C83-839C-3BE03ED96843}"/>
    <cellStyle name="40% - Énfasis3 2 9 2 2 3" xfId="3023" xr:uid="{00000000-0005-0000-0000-0000CC060000}"/>
    <cellStyle name="40% - Énfasis3 2 9 2 2 3 2" xfId="6280" xr:uid="{F7B63AD2-A092-4045-9596-66349C49E5DE}"/>
    <cellStyle name="40% - Énfasis3 2 9 2 2 4" xfId="4213" xr:uid="{70587751-75B3-4A58-B0B8-9CC1A7869ECA}"/>
    <cellStyle name="40% - Énfasis3 2 9 2 3" xfId="1225" xr:uid="{00000000-0005-0000-0000-0000CD060000}"/>
    <cellStyle name="40% - Énfasis3 2 9 2 3 2" xfId="3299" xr:uid="{00000000-0005-0000-0000-0000CE060000}"/>
    <cellStyle name="40% - Énfasis3 2 9 2 3 2 2" xfId="6556" xr:uid="{8D926DD9-75DE-4AA3-9012-031EA2C9DBC4}"/>
    <cellStyle name="40% - Énfasis3 2 9 2 3 3" xfId="4489" xr:uid="{7FD313C9-75BF-4719-BB20-E7B211239C7B}"/>
    <cellStyle name="40% - Énfasis3 2 9 2 4" xfId="1619" xr:uid="{00000000-0005-0000-0000-0000CF060000}"/>
    <cellStyle name="40% - Énfasis3 2 9 2 4 2" xfId="4878" xr:uid="{7B17B575-D3EA-4B59-B79C-8CFDF3FFC139}"/>
    <cellStyle name="40% - Énfasis3 2 9 2 5" xfId="2498" xr:uid="{00000000-0005-0000-0000-0000D0060000}"/>
    <cellStyle name="40% - Énfasis3 2 9 2 5 2" xfId="5755" xr:uid="{D12CB2CC-4D98-4E88-9793-30004C52FD66}"/>
    <cellStyle name="40% - Énfasis3 2 9 2 6" xfId="3688" xr:uid="{AB60E639-5775-412A-ACEF-653A78056150}"/>
    <cellStyle name="40% - Énfasis3 2 9 3" xfId="616" xr:uid="{00000000-0005-0000-0000-0000D1060000}"/>
    <cellStyle name="40% - Énfasis3 2 9 3 2" xfId="1822" xr:uid="{00000000-0005-0000-0000-0000D2060000}"/>
    <cellStyle name="40% - Énfasis3 2 9 3 2 2" xfId="5081" xr:uid="{02DCC380-110E-4150-95BF-DDC73CBC7860}"/>
    <cellStyle name="40% - Énfasis3 2 9 3 3" xfId="2701" xr:uid="{00000000-0005-0000-0000-0000D3060000}"/>
    <cellStyle name="40% - Énfasis3 2 9 3 3 2" xfId="5958" xr:uid="{B93C388A-ADE9-4036-9AFF-ABD7646E4744}"/>
    <cellStyle name="40% - Énfasis3 2 9 3 4" xfId="3891" xr:uid="{0F6C9DB3-0129-4777-A95A-940CF0D7E973}"/>
    <cellStyle name="40% - Énfasis3 2 9 4" xfId="811" xr:uid="{00000000-0005-0000-0000-0000D4060000}"/>
    <cellStyle name="40% - Énfasis3 2 9 4 2" xfId="2011" xr:uid="{00000000-0005-0000-0000-0000D5060000}"/>
    <cellStyle name="40% - Énfasis3 2 9 4 2 2" xfId="5269" xr:uid="{1F3BA762-CB41-48F6-B67B-9B043047B5E9}"/>
    <cellStyle name="40% - Énfasis3 2 9 4 3" xfId="2889" xr:uid="{00000000-0005-0000-0000-0000D6060000}"/>
    <cellStyle name="40% - Énfasis3 2 9 4 3 2" xfId="6146" xr:uid="{1627B5C4-0231-492A-AEB4-2E6B0EAE0B35}"/>
    <cellStyle name="40% - Énfasis3 2 9 4 4" xfId="4079" xr:uid="{8F6F858F-1D94-407C-A56F-CFE9B80C5037}"/>
    <cellStyle name="40% - Énfasis3 2 9 5" xfId="1091" xr:uid="{00000000-0005-0000-0000-0000D7060000}"/>
    <cellStyle name="40% - Énfasis3 2 9 5 2" xfId="3165" xr:uid="{00000000-0005-0000-0000-0000D8060000}"/>
    <cellStyle name="40% - Énfasis3 2 9 5 2 2" xfId="6422" xr:uid="{2B0B02A7-DAEB-42D1-921C-C637F94C94AB}"/>
    <cellStyle name="40% - Énfasis3 2 9 5 3" xfId="4355" xr:uid="{DEF5230B-F3CE-480D-B0A8-138BC0B10391}"/>
    <cellStyle name="40% - Énfasis3 2 9 6" xfId="1435" xr:uid="{00000000-0005-0000-0000-0000D9060000}"/>
    <cellStyle name="40% - Énfasis3 2 9 6 2" xfId="4694" xr:uid="{0AC4AA36-D075-4356-BEC4-0E37A24095F3}"/>
    <cellStyle name="40% - Énfasis3 2 9 7" xfId="2314" xr:uid="{00000000-0005-0000-0000-0000DA060000}"/>
    <cellStyle name="40% - Énfasis3 2 9 7 2" xfId="5571" xr:uid="{067DCD62-5FD1-468E-AB8B-4E771256E1F9}"/>
    <cellStyle name="40% - Énfasis3 2 9 8" xfId="3504" xr:uid="{0B7A5509-6546-4DF5-BBE7-BC7A9BB77607}"/>
    <cellStyle name="40% - Énfasis4 2" xfId="15" xr:uid="{00000000-0005-0000-0000-0000DB060000}"/>
    <cellStyle name="40% - Énfasis4 2 10" xfId="221" xr:uid="{00000000-0005-0000-0000-0000DC060000}"/>
    <cellStyle name="40% - Énfasis4 2 10 2" xfId="632" xr:uid="{00000000-0005-0000-0000-0000DD060000}"/>
    <cellStyle name="40% - Énfasis4 2 10 2 2" xfId="1838" xr:uid="{00000000-0005-0000-0000-0000DE060000}"/>
    <cellStyle name="40% - Énfasis4 2 10 2 2 2" xfId="5097" xr:uid="{3AF91851-1BBB-4440-9FB7-B25F95611E14}"/>
    <cellStyle name="40% - Énfasis4 2 10 2 3" xfId="2717" xr:uid="{00000000-0005-0000-0000-0000DF060000}"/>
    <cellStyle name="40% - Énfasis4 2 10 2 3 2" xfId="5974" xr:uid="{7942319B-24A0-4EE2-9C76-E47A32512A79}"/>
    <cellStyle name="40% - Énfasis4 2 10 2 4" xfId="3907" xr:uid="{C9A6CE4C-F1E0-4318-92BF-9857A3EE5A5C}"/>
    <cellStyle name="40% - Énfasis4 2 10 3" xfId="827" xr:uid="{00000000-0005-0000-0000-0000E0060000}"/>
    <cellStyle name="40% - Énfasis4 2 10 3 2" xfId="2027" xr:uid="{00000000-0005-0000-0000-0000E1060000}"/>
    <cellStyle name="40% - Énfasis4 2 10 3 2 2" xfId="5285" xr:uid="{418CE853-F8B6-4BC3-A239-73BDE01CC46C}"/>
    <cellStyle name="40% - Énfasis4 2 10 3 3" xfId="2905" xr:uid="{00000000-0005-0000-0000-0000E2060000}"/>
    <cellStyle name="40% - Énfasis4 2 10 3 3 2" xfId="6162" xr:uid="{64DD62F7-0EB2-48F6-9031-9A27E1D12316}"/>
    <cellStyle name="40% - Énfasis4 2 10 3 4" xfId="4095" xr:uid="{6BA326C9-01C3-4E5A-BCB9-E6C38512C03C}"/>
    <cellStyle name="40% - Énfasis4 2 10 4" xfId="1107" xr:uid="{00000000-0005-0000-0000-0000E3060000}"/>
    <cellStyle name="40% - Énfasis4 2 10 4 2" xfId="3181" xr:uid="{00000000-0005-0000-0000-0000E4060000}"/>
    <cellStyle name="40% - Énfasis4 2 10 4 2 2" xfId="6438" xr:uid="{EC02F805-D1A9-466E-AEDA-590AA2D295CF}"/>
    <cellStyle name="40% - Énfasis4 2 10 4 3" xfId="4371" xr:uid="{E704A1A8-A751-485E-8FB8-5F0D8ABA6146}"/>
    <cellStyle name="40% - Énfasis4 2 10 5" xfId="1454" xr:uid="{00000000-0005-0000-0000-0000E5060000}"/>
    <cellStyle name="40% - Énfasis4 2 10 5 2" xfId="4713" xr:uid="{D0C94257-652D-4AC4-8171-57481CA0433E}"/>
    <cellStyle name="40% - Énfasis4 2 10 6" xfId="2333" xr:uid="{00000000-0005-0000-0000-0000E6060000}"/>
    <cellStyle name="40% - Énfasis4 2 10 6 2" xfId="5590" xr:uid="{F432AB55-6BA3-4DFA-B112-41F4140D6FE4}"/>
    <cellStyle name="40% - Énfasis4 2 10 7" xfId="3523" xr:uid="{70DA5C39-D5D5-4B6D-831F-C6D8C01176B3}"/>
    <cellStyle name="40% - Énfasis4 2 11" xfId="436" xr:uid="{00000000-0005-0000-0000-0000E7060000}"/>
    <cellStyle name="40% - Énfasis4 2 11 2" xfId="1241" xr:uid="{00000000-0005-0000-0000-0000E8060000}"/>
    <cellStyle name="40% - Énfasis4 2 11 2 2" xfId="3315" xr:uid="{00000000-0005-0000-0000-0000E9060000}"/>
    <cellStyle name="40% - Énfasis4 2 11 2 2 2" xfId="6572" xr:uid="{D8E373F4-1545-4DE3-B849-39DAA5F0366F}"/>
    <cellStyle name="40% - Énfasis4 2 11 2 3" xfId="4505" xr:uid="{24B96364-CF72-4D97-9CF3-01D8E2A8D7C7}"/>
    <cellStyle name="40% - Énfasis4 2 11 3" xfId="1659" xr:uid="{00000000-0005-0000-0000-0000EA060000}"/>
    <cellStyle name="40% - Énfasis4 2 11 3 2" xfId="4918" xr:uid="{31EF4A0E-761F-4329-BD35-990438916914}"/>
    <cellStyle name="40% - Énfasis4 2 11 4" xfId="2538" xr:uid="{00000000-0005-0000-0000-0000EB060000}"/>
    <cellStyle name="40% - Énfasis4 2 11 4 2" xfId="5795" xr:uid="{3303F28D-9BF6-4464-9E64-D6747D1D5EC6}"/>
    <cellStyle name="40% - Énfasis4 2 11 5" xfId="3728" xr:uid="{97595E6B-38FC-42BE-A60A-AAEAEF9B805B}"/>
    <cellStyle name="40% - Énfasis4 2 12" xfId="462" xr:uid="{00000000-0005-0000-0000-0000EC060000}"/>
    <cellStyle name="40% - Énfasis4 2 12 2" xfId="1259" xr:uid="{00000000-0005-0000-0000-0000ED060000}"/>
    <cellStyle name="40% - Énfasis4 2 12 2 2" xfId="3330" xr:uid="{00000000-0005-0000-0000-0000EE060000}"/>
    <cellStyle name="40% - Énfasis4 2 12 2 2 2" xfId="6587" xr:uid="{CADA6DA9-598D-4459-A3C3-39EB3B990446}"/>
    <cellStyle name="40% - Énfasis4 2 12 2 3" xfId="4520" xr:uid="{1A939AF1-2DD8-4C5D-BD0E-83591AA380CA}"/>
    <cellStyle name="40% - Énfasis4 2 12 3" xfId="1674" xr:uid="{00000000-0005-0000-0000-0000EF060000}"/>
    <cellStyle name="40% - Énfasis4 2 12 3 2" xfId="4933" xr:uid="{A7D39371-B83C-4333-8722-045726F52D24}"/>
    <cellStyle name="40% - Énfasis4 2 12 4" xfId="2553" xr:uid="{00000000-0005-0000-0000-0000F0060000}"/>
    <cellStyle name="40% - Énfasis4 2 12 4 2" xfId="5810" xr:uid="{4591B8DA-B0CA-470B-9022-D1BD90D8F970}"/>
    <cellStyle name="40% - Énfasis4 2 12 5" xfId="3743" xr:uid="{E9DED657-F3AA-472E-8A62-129916BD61A5}"/>
    <cellStyle name="40% - Énfasis4 2 13" xfId="477" xr:uid="{00000000-0005-0000-0000-0000F1060000}"/>
    <cellStyle name="40% - Énfasis4 2 13 2" xfId="1274" xr:uid="{00000000-0005-0000-0000-0000F2060000}"/>
    <cellStyle name="40% - Énfasis4 2 13 2 2" xfId="3345" xr:uid="{00000000-0005-0000-0000-0000F3060000}"/>
    <cellStyle name="40% - Énfasis4 2 13 2 2 2" xfId="6602" xr:uid="{B646F21A-38D0-4187-8D7E-1FE4AE5C7FDB}"/>
    <cellStyle name="40% - Énfasis4 2 13 2 3" xfId="4535" xr:uid="{D9C9B8EC-FC54-4242-90DA-CA93C6D5CED3}"/>
    <cellStyle name="40% - Énfasis4 2 13 3" xfId="1689" xr:uid="{00000000-0005-0000-0000-0000F4060000}"/>
    <cellStyle name="40% - Énfasis4 2 13 3 2" xfId="4948" xr:uid="{C5C91B3A-BB1F-48F7-A1AE-96714AE12796}"/>
    <cellStyle name="40% - Énfasis4 2 13 4" xfId="2568" xr:uid="{00000000-0005-0000-0000-0000F5060000}"/>
    <cellStyle name="40% - Énfasis4 2 13 4 2" xfId="5825" xr:uid="{54113D47-C3C8-4EC1-B268-EBD649B8FDD5}"/>
    <cellStyle name="40% - Énfasis4 2 13 5" xfId="3758" xr:uid="{0FEE06B4-E605-403E-BA38-2E7057AB6C61}"/>
    <cellStyle name="40% - Énfasis4 2 14" xfId="496" xr:uid="{00000000-0005-0000-0000-0000F6060000}"/>
    <cellStyle name="40% - Énfasis4 2 14 2" xfId="1704" xr:uid="{00000000-0005-0000-0000-0000F7060000}"/>
    <cellStyle name="40% - Énfasis4 2 14 2 2" xfId="4963" xr:uid="{81694681-8962-432A-A33A-996582BF60FE}"/>
    <cellStyle name="40% - Énfasis4 2 14 3" xfId="2583" xr:uid="{00000000-0005-0000-0000-0000F8060000}"/>
    <cellStyle name="40% - Énfasis4 2 14 3 2" xfId="5840" xr:uid="{36685E13-0C79-45B9-B564-B20250AC6DE5}"/>
    <cellStyle name="40% - Énfasis4 2 14 4" xfId="3773" xr:uid="{C8F6A036-054A-46D3-A337-193360C5ECB1}"/>
    <cellStyle name="40% - Énfasis4 2 15" xfId="653" xr:uid="{00000000-0005-0000-0000-0000F9060000}"/>
    <cellStyle name="40% - Énfasis4 2 15 2" xfId="1856" xr:uid="{00000000-0005-0000-0000-0000FA060000}"/>
    <cellStyle name="40% - Énfasis4 2 15 2 2" xfId="5115" xr:uid="{D3705A2C-D944-4D7B-827F-5C727CEEC4CC}"/>
    <cellStyle name="40% - Énfasis4 2 15 3" xfId="2735" xr:uid="{00000000-0005-0000-0000-0000FB060000}"/>
    <cellStyle name="40% - Énfasis4 2 15 3 2" xfId="5992" xr:uid="{4DB80E7E-928F-4241-8C12-8247E888A324}"/>
    <cellStyle name="40% - Énfasis4 2 15 4" xfId="3925" xr:uid="{5DD6BB1E-ACC2-48D9-9E55-B3FDAD69D532}"/>
    <cellStyle name="40% - Énfasis4 2 16" xfId="669" xr:uid="{00000000-0005-0000-0000-0000FC060000}"/>
    <cellStyle name="40% - Énfasis4 2 16 2" xfId="1872" xr:uid="{00000000-0005-0000-0000-0000FD060000}"/>
    <cellStyle name="40% - Énfasis4 2 16 2 2" xfId="5130" xr:uid="{5EF5D864-5A45-416C-B981-B8C384F250E3}"/>
    <cellStyle name="40% - Énfasis4 2 16 3" xfId="2750" xr:uid="{00000000-0005-0000-0000-0000FE060000}"/>
    <cellStyle name="40% - Énfasis4 2 16 3 2" xfId="6007" xr:uid="{EB83821C-0642-4743-A40B-2D59BA1B1FE3}"/>
    <cellStyle name="40% - Énfasis4 2 16 4" xfId="3940" xr:uid="{5A56E5E3-79D9-44DB-AA6B-10C85A06A3B8}"/>
    <cellStyle name="40% - Énfasis4 2 17" xfId="693" xr:uid="{00000000-0005-0000-0000-0000FF060000}"/>
    <cellStyle name="40% - Énfasis4 2 17 2" xfId="1893" xr:uid="{00000000-0005-0000-0000-000000070000}"/>
    <cellStyle name="40% - Énfasis4 2 17 2 2" xfId="5151" xr:uid="{314EDC57-F1D8-4B41-83B8-776D437FDA4B}"/>
    <cellStyle name="40% - Énfasis4 2 17 3" xfId="2771" xr:uid="{00000000-0005-0000-0000-000001070000}"/>
    <cellStyle name="40% - Énfasis4 2 17 3 2" xfId="6028" xr:uid="{ACDAD8EA-D929-4BAF-A816-0AB199F82824}"/>
    <cellStyle name="40% - Énfasis4 2 17 4" xfId="3961" xr:uid="{8EBA9BEF-A8D3-4F97-9BF7-17FDAD908F0F}"/>
    <cellStyle name="40% - Énfasis4 2 18" xfId="973" xr:uid="{00000000-0005-0000-0000-000002070000}"/>
    <cellStyle name="40% - Énfasis4 2 18 2" xfId="3047" xr:uid="{00000000-0005-0000-0000-000003070000}"/>
    <cellStyle name="40% - Énfasis4 2 18 2 2" xfId="6304" xr:uid="{9535B942-6688-4093-A554-ECDAD06C0FAB}"/>
    <cellStyle name="40% - Énfasis4 2 18 3" xfId="4237" xr:uid="{718994E0-7720-498F-9E3E-E9321A43BCFE}"/>
    <cellStyle name="40% - Énfasis4 2 19" xfId="1292" xr:uid="{00000000-0005-0000-0000-000004070000}"/>
    <cellStyle name="40% - Énfasis4 2 19 2" xfId="4552" xr:uid="{7EEAA797-B66A-4862-8254-E590D5D947D5}"/>
    <cellStyle name="40% - Énfasis4 2 2" xfId="70" xr:uid="{00000000-0005-0000-0000-000005070000}"/>
    <cellStyle name="40% - Énfasis4 2 2 2" xfId="264" xr:uid="{00000000-0005-0000-0000-000006070000}"/>
    <cellStyle name="40% - Énfasis4 2 2 2 2" xfId="842" xr:uid="{00000000-0005-0000-0000-000007070000}"/>
    <cellStyle name="40% - Énfasis4 2 2 2 2 2" xfId="2042" xr:uid="{00000000-0005-0000-0000-000008070000}"/>
    <cellStyle name="40% - Énfasis4 2 2 2 2 2 2" xfId="5300" xr:uid="{63498548-5287-42D6-B268-FAB9312F5C88}"/>
    <cellStyle name="40% - Énfasis4 2 2 2 2 3" xfId="2920" xr:uid="{00000000-0005-0000-0000-000009070000}"/>
    <cellStyle name="40% - Énfasis4 2 2 2 2 3 2" xfId="6177" xr:uid="{EF899830-68CE-4539-8811-7306C99351FB}"/>
    <cellStyle name="40% - Énfasis4 2 2 2 2 4" xfId="4110" xr:uid="{3794E595-875B-4B06-9607-B8E8AB06B181}"/>
    <cellStyle name="40% - Énfasis4 2 2 2 3" xfId="1122" xr:uid="{00000000-0005-0000-0000-00000A070000}"/>
    <cellStyle name="40% - Énfasis4 2 2 2 3 2" xfId="3196" xr:uid="{00000000-0005-0000-0000-00000B070000}"/>
    <cellStyle name="40% - Énfasis4 2 2 2 3 2 2" xfId="6453" xr:uid="{72A34A0A-D747-4622-9CFA-2D8633FEE615}"/>
    <cellStyle name="40% - Énfasis4 2 2 2 3 3" xfId="4386" xr:uid="{29AD330B-ED19-443D-B0CC-88F2810125C0}"/>
    <cellStyle name="40% - Énfasis4 2 2 2 4" xfId="1494" xr:uid="{00000000-0005-0000-0000-00000C070000}"/>
    <cellStyle name="40% - Énfasis4 2 2 2 4 2" xfId="4753" xr:uid="{371A56DA-38EE-40B0-9938-4C3DCEC6248C}"/>
    <cellStyle name="40% - Énfasis4 2 2 2 5" xfId="2373" xr:uid="{00000000-0005-0000-0000-00000D070000}"/>
    <cellStyle name="40% - Énfasis4 2 2 2 5 2" xfId="5630" xr:uid="{F7470405-C5B5-40D7-A4B7-BAFA40AF0824}"/>
    <cellStyle name="40% - Énfasis4 2 2 2 6" xfId="3563" xr:uid="{6D04A793-464B-455B-93EC-2CFA9FB4B4DB}"/>
    <cellStyle name="40% - Énfasis4 2 2 3" xfId="512" xr:uid="{00000000-0005-0000-0000-00000E070000}"/>
    <cellStyle name="40% - Énfasis4 2 2 3 2" xfId="1718" xr:uid="{00000000-0005-0000-0000-00000F070000}"/>
    <cellStyle name="40% - Énfasis4 2 2 3 2 2" xfId="4977" xr:uid="{E96BD6B3-6820-4FCE-A22A-DEB7033F293C}"/>
    <cellStyle name="40% - Énfasis4 2 2 3 3" xfId="2597" xr:uid="{00000000-0005-0000-0000-000010070000}"/>
    <cellStyle name="40% - Énfasis4 2 2 3 3 2" xfId="5854" xr:uid="{8E055513-307B-4984-BD06-74542614D1D6}"/>
    <cellStyle name="40% - Énfasis4 2 2 3 4" xfId="3787" xr:uid="{537F713A-2BF0-4F71-9091-57EE02535FE5}"/>
    <cellStyle name="40% - Énfasis4 2 2 4" xfId="707" xr:uid="{00000000-0005-0000-0000-000011070000}"/>
    <cellStyle name="40% - Énfasis4 2 2 4 2" xfId="1907" xr:uid="{00000000-0005-0000-0000-000012070000}"/>
    <cellStyle name="40% - Énfasis4 2 2 4 2 2" xfId="5165" xr:uid="{17E27145-2C24-476B-8002-31A0E2D9312D}"/>
    <cellStyle name="40% - Énfasis4 2 2 4 3" xfId="2785" xr:uid="{00000000-0005-0000-0000-000013070000}"/>
    <cellStyle name="40% - Énfasis4 2 2 4 3 2" xfId="6042" xr:uid="{AB789C9E-FC11-4EB9-967B-ACE36E92A481}"/>
    <cellStyle name="40% - Énfasis4 2 2 4 4" xfId="3975" xr:uid="{7A82AA35-ABF0-4574-A6C9-CB495E9EB4AF}"/>
    <cellStyle name="40% - Énfasis4 2 2 5" xfId="987" xr:uid="{00000000-0005-0000-0000-000014070000}"/>
    <cellStyle name="40% - Énfasis4 2 2 5 2" xfId="3061" xr:uid="{00000000-0005-0000-0000-000015070000}"/>
    <cellStyle name="40% - Énfasis4 2 2 5 2 2" xfId="6318" xr:uid="{9F2F0B8A-2524-4181-BD56-83327166470B}"/>
    <cellStyle name="40% - Énfasis4 2 2 5 3" xfId="4251" xr:uid="{8599724D-216F-46C5-9E9F-1BC6F4CC07B8}"/>
    <cellStyle name="40% - Énfasis4 2 2 6" xfId="1309" xr:uid="{00000000-0005-0000-0000-000016070000}"/>
    <cellStyle name="40% - Énfasis4 2 2 6 2" xfId="4568" xr:uid="{224984BA-BD34-4568-805A-6DBFEF935ECF}"/>
    <cellStyle name="40% - Énfasis4 2 2 7" xfId="2188" xr:uid="{00000000-0005-0000-0000-000017070000}"/>
    <cellStyle name="40% - Énfasis4 2 2 7 2" xfId="5445" xr:uid="{8742B0BE-0E28-4778-9D45-317DD6B1E87E}"/>
    <cellStyle name="40% - Énfasis4 2 2 8" xfId="3378" xr:uid="{C0C7A81D-A703-4845-B9C8-46587BA6D466}"/>
    <cellStyle name="40% - Énfasis4 2 20" xfId="2172" xr:uid="{00000000-0005-0000-0000-000018070000}"/>
    <cellStyle name="40% - Énfasis4 2 20 2" xfId="5429" xr:uid="{841DC38E-B935-41CE-8DD3-63B294963192}"/>
    <cellStyle name="40% - Énfasis4 2 21" xfId="3362" xr:uid="{262038EF-A97D-4D06-9BBF-89D263E81C3C}"/>
    <cellStyle name="40% - Énfasis4 2 22" xfId="6617" xr:uid="{15A39E4E-8D71-49C8-A4CB-44794F617C26}"/>
    <cellStyle name="40% - Énfasis4 2 3" xfId="90" xr:uid="{00000000-0005-0000-0000-000019070000}"/>
    <cellStyle name="40% - Énfasis4 2 3 2" xfId="282" xr:uid="{00000000-0005-0000-0000-00001A070000}"/>
    <cellStyle name="40% - Énfasis4 2 3 2 2" xfId="856" xr:uid="{00000000-0005-0000-0000-00001B070000}"/>
    <cellStyle name="40% - Énfasis4 2 3 2 2 2" xfId="2056" xr:uid="{00000000-0005-0000-0000-00001C070000}"/>
    <cellStyle name="40% - Énfasis4 2 3 2 2 2 2" xfId="5314" xr:uid="{5796DA40-7808-401F-AE81-1B057E4C4179}"/>
    <cellStyle name="40% - Énfasis4 2 3 2 2 3" xfId="2934" xr:uid="{00000000-0005-0000-0000-00001D070000}"/>
    <cellStyle name="40% - Énfasis4 2 3 2 2 3 2" xfId="6191" xr:uid="{46D55CF4-6A5E-4EAD-B24A-752F6E94ABC3}"/>
    <cellStyle name="40% - Énfasis4 2 3 2 2 4" xfId="4124" xr:uid="{8391F3D6-D67C-4092-9660-E28163070133}"/>
    <cellStyle name="40% - Énfasis4 2 3 2 3" xfId="1136" xr:uid="{00000000-0005-0000-0000-00001E070000}"/>
    <cellStyle name="40% - Énfasis4 2 3 2 3 2" xfId="3210" xr:uid="{00000000-0005-0000-0000-00001F070000}"/>
    <cellStyle name="40% - Énfasis4 2 3 2 3 2 2" xfId="6467" xr:uid="{9DA1B03E-4CE8-4788-B98B-2E844AF4C784}"/>
    <cellStyle name="40% - Énfasis4 2 3 2 3 3" xfId="4400" xr:uid="{814BB1A1-87F4-40DA-A77F-058D798444F3}"/>
    <cellStyle name="40% - Énfasis4 2 3 2 4" xfId="1511" xr:uid="{00000000-0005-0000-0000-000020070000}"/>
    <cellStyle name="40% - Énfasis4 2 3 2 4 2" xfId="4770" xr:uid="{9E9E1FF9-5E01-4945-9615-1252B248CD4B}"/>
    <cellStyle name="40% - Énfasis4 2 3 2 5" xfId="2390" xr:uid="{00000000-0005-0000-0000-000021070000}"/>
    <cellStyle name="40% - Énfasis4 2 3 2 5 2" xfId="5647" xr:uid="{F53070C2-7D1F-45B5-BCC8-0DAA33E4B726}"/>
    <cellStyle name="40% - Énfasis4 2 3 2 6" xfId="3580" xr:uid="{FD99AE4F-CFF5-426F-91A0-D41C355A7CCD}"/>
    <cellStyle name="40% - Énfasis4 2 3 3" xfId="527" xr:uid="{00000000-0005-0000-0000-000022070000}"/>
    <cellStyle name="40% - Énfasis4 2 3 3 2" xfId="1733" xr:uid="{00000000-0005-0000-0000-000023070000}"/>
    <cellStyle name="40% - Énfasis4 2 3 3 2 2" xfId="4992" xr:uid="{46363FAD-EF23-4471-A550-7487D1DC3737}"/>
    <cellStyle name="40% - Énfasis4 2 3 3 3" xfId="2612" xr:uid="{00000000-0005-0000-0000-000024070000}"/>
    <cellStyle name="40% - Énfasis4 2 3 3 3 2" xfId="5869" xr:uid="{0FD608DD-2506-4912-A513-7C308DD05434}"/>
    <cellStyle name="40% - Énfasis4 2 3 3 4" xfId="3802" xr:uid="{18DEB17C-A57D-4DEE-9011-0EB43725195C}"/>
    <cellStyle name="40% - Énfasis4 2 3 4" xfId="722" xr:uid="{00000000-0005-0000-0000-000025070000}"/>
    <cellStyle name="40% - Énfasis4 2 3 4 2" xfId="1922" xr:uid="{00000000-0005-0000-0000-000026070000}"/>
    <cellStyle name="40% - Énfasis4 2 3 4 2 2" xfId="5180" xr:uid="{F957DB28-32B7-4623-A136-D20C5E3A5F09}"/>
    <cellStyle name="40% - Énfasis4 2 3 4 3" xfId="2800" xr:uid="{00000000-0005-0000-0000-000027070000}"/>
    <cellStyle name="40% - Énfasis4 2 3 4 3 2" xfId="6057" xr:uid="{7C883234-15AE-4E60-887E-7C2108627AAF}"/>
    <cellStyle name="40% - Énfasis4 2 3 4 4" xfId="3990" xr:uid="{226C0D56-F8E3-4A39-B25B-773EC81A4CF1}"/>
    <cellStyle name="40% - Énfasis4 2 3 5" xfId="1002" xr:uid="{00000000-0005-0000-0000-000028070000}"/>
    <cellStyle name="40% - Énfasis4 2 3 5 2" xfId="3076" xr:uid="{00000000-0005-0000-0000-000029070000}"/>
    <cellStyle name="40% - Énfasis4 2 3 5 2 2" xfId="6333" xr:uid="{7FE08129-1BBB-48D6-B72B-8AFF84B5A0D5}"/>
    <cellStyle name="40% - Énfasis4 2 3 5 3" xfId="4266" xr:uid="{E11EF89C-723B-4BF7-B30E-EBC48DA6D273}"/>
    <cellStyle name="40% - Énfasis4 2 3 6" xfId="1327" xr:uid="{00000000-0005-0000-0000-00002A070000}"/>
    <cellStyle name="40% - Énfasis4 2 3 6 2" xfId="4586" xr:uid="{79C822DD-DE12-4AB0-8547-7952D4C36F46}"/>
    <cellStyle name="40% - Énfasis4 2 3 7" xfId="2206" xr:uid="{00000000-0005-0000-0000-00002B070000}"/>
    <cellStyle name="40% - Énfasis4 2 3 7 2" xfId="5463" xr:uid="{02E77128-E9F2-4827-9709-4BC0D650E6D9}"/>
    <cellStyle name="40% - Énfasis4 2 3 8" xfId="3396" xr:uid="{7298B37B-F5D9-4707-BB41-EAF2AB306DDF}"/>
    <cellStyle name="40% - Énfasis4 2 4" xfId="109" xr:uid="{00000000-0005-0000-0000-00002C070000}"/>
    <cellStyle name="40% - Énfasis4 2 4 2" xfId="301" xr:uid="{00000000-0005-0000-0000-00002D070000}"/>
    <cellStyle name="40% - Énfasis4 2 4 2 2" xfId="871" xr:uid="{00000000-0005-0000-0000-00002E070000}"/>
    <cellStyle name="40% - Énfasis4 2 4 2 2 2" xfId="2071" xr:uid="{00000000-0005-0000-0000-00002F070000}"/>
    <cellStyle name="40% - Énfasis4 2 4 2 2 2 2" xfId="5329" xr:uid="{62DCEF03-CD82-450E-AD11-3461F81F4398}"/>
    <cellStyle name="40% - Énfasis4 2 4 2 2 3" xfId="2949" xr:uid="{00000000-0005-0000-0000-000030070000}"/>
    <cellStyle name="40% - Énfasis4 2 4 2 2 3 2" xfId="6206" xr:uid="{480AC54D-2419-48C2-9D33-E26B359EC7DE}"/>
    <cellStyle name="40% - Énfasis4 2 4 2 2 4" xfId="4139" xr:uid="{DC7DAA45-E841-4A52-A8C9-51E2432B9E29}"/>
    <cellStyle name="40% - Énfasis4 2 4 2 3" xfId="1151" xr:uid="{00000000-0005-0000-0000-000031070000}"/>
    <cellStyle name="40% - Énfasis4 2 4 2 3 2" xfId="3225" xr:uid="{00000000-0005-0000-0000-000032070000}"/>
    <cellStyle name="40% - Énfasis4 2 4 2 3 2 2" xfId="6482" xr:uid="{816C4750-2405-4E51-BBF8-DF38A7E429E1}"/>
    <cellStyle name="40% - Énfasis4 2 4 2 3 3" xfId="4415" xr:uid="{C799F01D-814C-4EB7-9733-5C9B0A628E0F}"/>
    <cellStyle name="40% - Énfasis4 2 4 2 4" xfId="1529" xr:uid="{00000000-0005-0000-0000-000033070000}"/>
    <cellStyle name="40% - Énfasis4 2 4 2 4 2" xfId="4788" xr:uid="{FB645877-A588-4438-9BF6-26C78DD2959C}"/>
    <cellStyle name="40% - Énfasis4 2 4 2 5" xfId="2408" xr:uid="{00000000-0005-0000-0000-000034070000}"/>
    <cellStyle name="40% - Énfasis4 2 4 2 5 2" xfId="5665" xr:uid="{0D9675CB-A7A5-46A7-9629-3E1C4F1F010B}"/>
    <cellStyle name="40% - Énfasis4 2 4 2 6" xfId="3598" xr:uid="{0B80793C-BE00-42AD-BB4A-BEB9ACDFD9B7}"/>
    <cellStyle name="40% - Énfasis4 2 4 3" xfId="542" xr:uid="{00000000-0005-0000-0000-000035070000}"/>
    <cellStyle name="40% - Énfasis4 2 4 3 2" xfId="1748" xr:uid="{00000000-0005-0000-0000-000036070000}"/>
    <cellStyle name="40% - Énfasis4 2 4 3 2 2" xfId="5007" xr:uid="{B4C28BE9-8496-4C86-BECA-AA14E254927A}"/>
    <cellStyle name="40% - Énfasis4 2 4 3 3" xfId="2627" xr:uid="{00000000-0005-0000-0000-000037070000}"/>
    <cellStyle name="40% - Énfasis4 2 4 3 3 2" xfId="5884" xr:uid="{0E344AB5-3047-42CC-987F-D3A0CFB135A1}"/>
    <cellStyle name="40% - Énfasis4 2 4 3 4" xfId="3817" xr:uid="{5170BCA7-6F22-4546-B27E-7A97E0216EC2}"/>
    <cellStyle name="40% - Énfasis4 2 4 4" xfId="737" xr:uid="{00000000-0005-0000-0000-000038070000}"/>
    <cellStyle name="40% - Énfasis4 2 4 4 2" xfId="1937" xr:uid="{00000000-0005-0000-0000-000039070000}"/>
    <cellStyle name="40% - Énfasis4 2 4 4 2 2" xfId="5195" xr:uid="{F946BAAB-9A07-4F6A-B2D0-E43DAECF35C7}"/>
    <cellStyle name="40% - Énfasis4 2 4 4 3" xfId="2815" xr:uid="{00000000-0005-0000-0000-00003A070000}"/>
    <cellStyle name="40% - Énfasis4 2 4 4 3 2" xfId="6072" xr:uid="{AC71841A-1CD5-4D6E-A2A5-5012CBD2C772}"/>
    <cellStyle name="40% - Énfasis4 2 4 4 4" xfId="4005" xr:uid="{87D26946-74F5-4F6C-A9A7-8E245F217535}"/>
    <cellStyle name="40% - Énfasis4 2 4 5" xfId="1017" xr:uid="{00000000-0005-0000-0000-00003B070000}"/>
    <cellStyle name="40% - Énfasis4 2 4 5 2" xfId="3091" xr:uid="{00000000-0005-0000-0000-00003C070000}"/>
    <cellStyle name="40% - Énfasis4 2 4 5 2 2" xfId="6348" xr:uid="{011E3433-1D09-4CB0-B5B7-E35B64100E55}"/>
    <cellStyle name="40% - Énfasis4 2 4 5 3" xfId="4281" xr:uid="{BD2A8F20-747F-443D-A7A5-699BDA0EE691}"/>
    <cellStyle name="40% - Énfasis4 2 4 6" xfId="1345" xr:uid="{00000000-0005-0000-0000-00003D070000}"/>
    <cellStyle name="40% - Énfasis4 2 4 6 2" xfId="4604" xr:uid="{41BBA83E-02F3-4193-B72E-9CB646D207A0}"/>
    <cellStyle name="40% - Énfasis4 2 4 7" xfId="2224" xr:uid="{00000000-0005-0000-0000-00003E070000}"/>
    <cellStyle name="40% - Énfasis4 2 4 7 2" xfId="5481" xr:uid="{0D4EBD3F-D996-4EAB-924B-5315551A3155}"/>
    <cellStyle name="40% - Énfasis4 2 4 8" xfId="3414" xr:uid="{11776DD8-C808-4E36-812A-CD4131E7A0E7}"/>
    <cellStyle name="40% - Énfasis4 2 5" xfId="128" xr:uid="{00000000-0005-0000-0000-00003F070000}"/>
    <cellStyle name="40% - Énfasis4 2 5 2" xfId="320" xr:uid="{00000000-0005-0000-0000-000040070000}"/>
    <cellStyle name="40% - Énfasis4 2 5 2 2" xfId="886" xr:uid="{00000000-0005-0000-0000-000041070000}"/>
    <cellStyle name="40% - Énfasis4 2 5 2 2 2" xfId="2086" xr:uid="{00000000-0005-0000-0000-000042070000}"/>
    <cellStyle name="40% - Énfasis4 2 5 2 2 2 2" xfId="5344" xr:uid="{F8F6B6B1-D4A0-4B3B-BBC7-66400D33F47C}"/>
    <cellStyle name="40% - Énfasis4 2 5 2 2 3" xfId="2964" xr:uid="{00000000-0005-0000-0000-000043070000}"/>
    <cellStyle name="40% - Énfasis4 2 5 2 2 3 2" xfId="6221" xr:uid="{30F193F5-66D1-444D-8950-793C0FC63339}"/>
    <cellStyle name="40% - Énfasis4 2 5 2 2 4" xfId="4154" xr:uid="{FB26A734-FBAD-49D7-91AD-E67BF2DD669E}"/>
    <cellStyle name="40% - Énfasis4 2 5 2 3" xfId="1166" xr:uid="{00000000-0005-0000-0000-000044070000}"/>
    <cellStyle name="40% - Énfasis4 2 5 2 3 2" xfId="3240" xr:uid="{00000000-0005-0000-0000-000045070000}"/>
    <cellStyle name="40% - Énfasis4 2 5 2 3 2 2" xfId="6497" xr:uid="{1FCED547-E025-495C-9D9E-283E8C99E4AF}"/>
    <cellStyle name="40% - Énfasis4 2 5 2 3 3" xfId="4430" xr:uid="{7F4C6586-0C09-4929-9BFC-A8A611CA0B17}"/>
    <cellStyle name="40% - Énfasis4 2 5 2 4" xfId="1547" xr:uid="{00000000-0005-0000-0000-000046070000}"/>
    <cellStyle name="40% - Énfasis4 2 5 2 4 2" xfId="4806" xr:uid="{0BA3E95E-CB5A-41EF-BB46-57F51EF1D3DF}"/>
    <cellStyle name="40% - Énfasis4 2 5 2 5" xfId="2426" xr:uid="{00000000-0005-0000-0000-000047070000}"/>
    <cellStyle name="40% - Énfasis4 2 5 2 5 2" xfId="5683" xr:uid="{0023FEF7-EB77-45FE-927A-F625EAC6E7A3}"/>
    <cellStyle name="40% - Énfasis4 2 5 2 6" xfId="3616" xr:uid="{582A179F-232F-4327-B08F-2C71B1016521}"/>
    <cellStyle name="40% - Énfasis4 2 5 3" xfId="557" xr:uid="{00000000-0005-0000-0000-000048070000}"/>
    <cellStyle name="40% - Énfasis4 2 5 3 2" xfId="1763" xr:uid="{00000000-0005-0000-0000-000049070000}"/>
    <cellStyle name="40% - Énfasis4 2 5 3 2 2" xfId="5022" xr:uid="{57B9DA1E-9942-4997-95A4-8B97BDC13F4B}"/>
    <cellStyle name="40% - Énfasis4 2 5 3 3" xfId="2642" xr:uid="{00000000-0005-0000-0000-00004A070000}"/>
    <cellStyle name="40% - Énfasis4 2 5 3 3 2" xfId="5899" xr:uid="{97DA9740-ADB0-4D97-AD00-A7242E31B10D}"/>
    <cellStyle name="40% - Énfasis4 2 5 3 4" xfId="3832" xr:uid="{AE9F258E-B93C-4383-A47A-ABAC7EBCBCBA}"/>
    <cellStyle name="40% - Énfasis4 2 5 4" xfId="752" xr:uid="{00000000-0005-0000-0000-00004B070000}"/>
    <cellStyle name="40% - Énfasis4 2 5 4 2" xfId="1952" xr:uid="{00000000-0005-0000-0000-00004C070000}"/>
    <cellStyle name="40% - Énfasis4 2 5 4 2 2" xfId="5210" xr:uid="{02F7DE0D-B25C-439A-BC59-25CAABC3C227}"/>
    <cellStyle name="40% - Énfasis4 2 5 4 3" xfId="2830" xr:uid="{00000000-0005-0000-0000-00004D070000}"/>
    <cellStyle name="40% - Énfasis4 2 5 4 3 2" xfId="6087" xr:uid="{A6B2F5B9-D288-4F0A-A10F-B69921AB8BB8}"/>
    <cellStyle name="40% - Énfasis4 2 5 4 4" xfId="4020" xr:uid="{8BEE8292-0BA5-48D9-B20C-31A602BBCFEA}"/>
    <cellStyle name="40% - Énfasis4 2 5 5" xfId="1032" xr:uid="{00000000-0005-0000-0000-00004E070000}"/>
    <cellStyle name="40% - Énfasis4 2 5 5 2" xfId="3106" xr:uid="{00000000-0005-0000-0000-00004F070000}"/>
    <cellStyle name="40% - Énfasis4 2 5 5 2 2" xfId="6363" xr:uid="{29EF5269-BF73-4E52-9074-556A29A1C039}"/>
    <cellStyle name="40% - Énfasis4 2 5 5 3" xfId="4296" xr:uid="{A849FCA0-2F62-4395-92BD-23E1BF14241F}"/>
    <cellStyle name="40% - Énfasis4 2 5 6" xfId="1363" xr:uid="{00000000-0005-0000-0000-000050070000}"/>
    <cellStyle name="40% - Énfasis4 2 5 6 2" xfId="4622" xr:uid="{6AECC189-B11C-40C5-AA80-47CBBD39DC4B}"/>
    <cellStyle name="40% - Énfasis4 2 5 7" xfId="2242" xr:uid="{00000000-0005-0000-0000-000051070000}"/>
    <cellStyle name="40% - Énfasis4 2 5 7 2" xfId="5499" xr:uid="{8ADD601C-6D1A-4B84-94C3-F4542ED17AC9}"/>
    <cellStyle name="40% - Énfasis4 2 5 8" xfId="3432" xr:uid="{A0F292BF-5CA9-432D-A38E-887019D9E435}"/>
    <cellStyle name="40% - Énfasis4 2 6" xfId="146" xr:uid="{00000000-0005-0000-0000-000052070000}"/>
    <cellStyle name="40% - Énfasis4 2 6 2" xfId="338" xr:uid="{00000000-0005-0000-0000-000053070000}"/>
    <cellStyle name="40% - Énfasis4 2 6 2 2" xfId="901" xr:uid="{00000000-0005-0000-0000-000054070000}"/>
    <cellStyle name="40% - Énfasis4 2 6 2 2 2" xfId="2101" xr:uid="{00000000-0005-0000-0000-000055070000}"/>
    <cellStyle name="40% - Énfasis4 2 6 2 2 2 2" xfId="5359" xr:uid="{4F93ADDD-A1A3-4019-A2CF-ABBED813C822}"/>
    <cellStyle name="40% - Énfasis4 2 6 2 2 3" xfId="2979" xr:uid="{00000000-0005-0000-0000-000056070000}"/>
    <cellStyle name="40% - Énfasis4 2 6 2 2 3 2" xfId="6236" xr:uid="{D085090E-3EE5-47C8-A0A1-86C4C26D7EBB}"/>
    <cellStyle name="40% - Énfasis4 2 6 2 2 4" xfId="4169" xr:uid="{561E7D46-1960-4ADD-8289-9BB0C1E72640}"/>
    <cellStyle name="40% - Énfasis4 2 6 2 3" xfId="1181" xr:uid="{00000000-0005-0000-0000-000057070000}"/>
    <cellStyle name="40% - Énfasis4 2 6 2 3 2" xfId="3255" xr:uid="{00000000-0005-0000-0000-000058070000}"/>
    <cellStyle name="40% - Énfasis4 2 6 2 3 2 2" xfId="6512" xr:uid="{31B1C181-016F-45E0-8453-D5BE4115F0C3}"/>
    <cellStyle name="40% - Énfasis4 2 6 2 3 3" xfId="4445" xr:uid="{FC4B388F-F875-482B-BF1E-C545535E95D9}"/>
    <cellStyle name="40% - Énfasis4 2 6 2 4" xfId="1565" xr:uid="{00000000-0005-0000-0000-000059070000}"/>
    <cellStyle name="40% - Énfasis4 2 6 2 4 2" xfId="4824" xr:uid="{6D38AE96-7DCE-4628-974C-998F1E4A5A4C}"/>
    <cellStyle name="40% - Énfasis4 2 6 2 5" xfId="2444" xr:uid="{00000000-0005-0000-0000-00005A070000}"/>
    <cellStyle name="40% - Énfasis4 2 6 2 5 2" xfId="5701" xr:uid="{FBD414B8-B71E-4E02-B805-4320B983F214}"/>
    <cellStyle name="40% - Énfasis4 2 6 2 6" xfId="3634" xr:uid="{C20F93B7-3D8E-4393-8670-B50C0E45BED9}"/>
    <cellStyle name="40% - Énfasis4 2 6 3" xfId="572" xr:uid="{00000000-0005-0000-0000-00005B070000}"/>
    <cellStyle name="40% - Énfasis4 2 6 3 2" xfId="1778" xr:uid="{00000000-0005-0000-0000-00005C070000}"/>
    <cellStyle name="40% - Énfasis4 2 6 3 2 2" xfId="5037" xr:uid="{03E812D4-F10E-46FD-9E97-2F42443B08C0}"/>
    <cellStyle name="40% - Énfasis4 2 6 3 3" xfId="2657" xr:uid="{00000000-0005-0000-0000-00005D070000}"/>
    <cellStyle name="40% - Énfasis4 2 6 3 3 2" xfId="5914" xr:uid="{E817DDAE-94B5-4426-95D7-AD0AE22BE39A}"/>
    <cellStyle name="40% - Énfasis4 2 6 3 4" xfId="3847" xr:uid="{641A85A3-876A-49CB-9AB0-95520C179DE0}"/>
    <cellStyle name="40% - Énfasis4 2 6 4" xfId="767" xr:uid="{00000000-0005-0000-0000-00005E070000}"/>
    <cellStyle name="40% - Énfasis4 2 6 4 2" xfId="1967" xr:uid="{00000000-0005-0000-0000-00005F070000}"/>
    <cellStyle name="40% - Énfasis4 2 6 4 2 2" xfId="5225" xr:uid="{FAD4A93E-5DF5-4AC4-BC95-01249D3B997C}"/>
    <cellStyle name="40% - Énfasis4 2 6 4 3" xfId="2845" xr:uid="{00000000-0005-0000-0000-000060070000}"/>
    <cellStyle name="40% - Énfasis4 2 6 4 3 2" xfId="6102" xr:uid="{A581276C-7C2B-4867-BC07-F021E94E1BD4}"/>
    <cellStyle name="40% - Énfasis4 2 6 4 4" xfId="4035" xr:uid="{75D7D39F-FBF2-4FB6-A896-575C53147545}"/>
    <cellStyle name="40% - Énfasis4 2 6 5" xfId="1047" xr:uid="{00000000-0005-0000-0000-000061070000}"/>
    <cellStyle name="40% - Énfasis4 2 6 5 2" xfId="3121" xr:uid="{00000000-0005-0000-0000-000062070000}"/>
    <cellStyle name="40% - Énfasis4 2 6 5 2 2" xfId="6378" xr:uid="{7D22B86D-3FA5-44A5-9907-86079421DAC5}"/>
    <cellStyle name="40% - Énfasis4 2 6 5 3" xfId="4311" xr:uid="{BE7F2B7F-73B9-4DCE-B614-B58B30768051}"/>
    <cellStyle name="40% - Énfasis4 2 6 6" xfId="1381" xr:uid="{00000000-0005-0000-0000-000063070000}"/>
    <cellStyle name="40% - Énfasis4 2 6 6 2" xfId="4640" xr:uid="{EB19D2CE-C64C-47FE-9A89-E6B01682CE51}"/>
    <cellStyle name="40% - Énfasis4 2 6 7" xfId="2260" xr:uid="{00000000-0005-0000-0000-000064070000}"/>
    <cellStyle name="40% - Énfasis4 2 6 7 2" xfId="5517" xr:uid="{43AF7974-5967-4660-9F29-76C927ADA3AB}"/>
    <cellStyle name="40% - Énfasis4 2 6 8" xfId="3450" xr:uid="{5961AD00-17CA-46C0-BF07-BAE7551B900B}"/>
    <cellStyle name="40% - Énfasis4 2 7" xfId="165" xr:uid="{00000000-0005-0000-0000-000065070000}"/>
    <cellStyle name="40% - Énfasis4 2 7 2" xfId="357" xr:uid="{00000000-0005-0000-0000-000066070000}"/>
    <cellStyle name="40% - Énfasis4 2 7 2 2" xfId="916" xr:uid="{00000000-0005-0000-0000-000067070000}"/>
    <cellStyle name="40% - Énfasis4 2 7 2 2 2" xfId="2116" xr:uid="{00000000-0005-0000-0000-000068070000}"/>
    <cellStyle name="40% - Énfasis4 2 7 2 2 2 2" xfId="5374" xr:uid="{19CA1141-2D4B-405D-AEA8-A97B6E6D2658}"/>
    <cellStyle name="40% - Énfasis4 2 7 2 2 3" xfId="2994" xr:uid="{00000000-0005-0000-0000-000069070000}"/>
    <cellStyle name="40% - Énfasis4 2 7 2 2 3 2" xfId="6251" xr:uid="{77FDC316-A28E-4C12-8008-7DE9EF7F2042}"/>
    <cellStyle name="40% - Énfasis4 2 7 2 2 4" xfId="4184" xr:uid="{7598E33E-5E95-4D9D-9322-E30FCD2D4991}"/>
    <cellStyle name="40% - Énfasis4 2 7 2 3" xfId="1196" xr:uid="{00000000-0005-0000-0000-00006A070000}"/>
    <cellStyle name="40% - Énfasis4 2 7 2 3 2" xfId="3270" xr:uid="{00000000-0005-0000-0000-00006B070000}"/>
    <cellStyle name="40% - Énfasis4 2 7 2 3 2 2" xfId="6527" xr:uid="{6B6D84E3-7CC6-46D0-9878-CFB5720B7452}"/>
    <cellStyle name="40% - Énfasis4 2 7 2 3 3" xfId="4460" xr:uid="{0E3C79DD-59C5-482E-AEBA-E4071D380DE2}"/>
    <cellStyle name="40% - Énfasis4 2 7 2 4" xfId="1584" xr:uid="{00000000-0005-0000-0000-00006C070000}"/>
    <cellStyle name="40% - Énfasis4 2 7 2 4 2" xfId="4843" xr:uid="{BCA679A9-DB38-4DB8-8BA5-49C78EACA7C8}"/>
    <cellStyle name="40% - Énfasis4 2 7 2 5" xfId="2463" xr:uid="{00000000-0005-0000-0000-00006D070000}"/>
    <cellStyle name="40% - Énfasis4 2 7 2 5 2" xfId="5720" xr:uid="{5263113C-B01E-4C12-B251-04570B6D3A7E}"/>
    <cellStyle name="40% - Énfasis4 2 7 2 6" xfId="3653" xr:uid="{FF666075-5127-43A9-9C2D-F6EEC6500AD8}"/>
    <cellStyle name="40% - Énfasis4 2 7 3" xfId="587" xr:uid="{00000000-0005-0000-0000-00006E070000}"/>
    <cellStyle name="40% - Énfasis4 2 7 3 2" xfId="1793" xr:uid="{00000000-0005-0000-0000-00006F070000}"/>
    <cellStyle name="40% - Énfasis4 2 7 3 2 2" xfId="5052" xr:uid="{47BCE8F9-D056-46A2-8C17-C2BC4C9210AE}"/>
    <cellStyle name="40% - Énfasis4 2 7 3 3" xfId="2672" xr:uid="{00000000-0005-0000-0000-000070070000}"/>
    <cellStyle name="40% - Énfasis4 2 7 3 3 2" xfId="5929" xr:uid="{71BA789B-2858-440C-BCEB-CB549CB9F1E0}"/>
    <cellStyle name="40% - Énfasis4 2 7 3 4" xfId="3862" xr:uid="{1B90369B-E8C9-4185-91A4-B4D0ED9EDCCA}"/>
    <cellStyle name="40% - Énfasis4 2 7 4" xfId="782" xr:uid="{00000000-0005-0000-0000-000071070000}"/>
    <cellStyle name="40% - Énfasis4 2 7 4 2" xfId="1982" xr:uid="{00000000-0005-0000-0000-000072070000}"/>
    <cellStyle name="40% - Énfasis4 2 7 4 2 2" xfId="5240" xr:uid="{A71D4BEB-8E70-40EC-A7E7-7E129C4BD9D6}"/>
    <cellStyle name="40% - Énfasis4 2 7 4 3" xfId="2860" xr:uid="{00000000-0005-0000-0000-000073070000}"/>
    <cellStyle name="40% - Énfasis4 2 7 4 3 2" xfId="6117" xr:uid="{60B766D8-793D-4AA6-8A21-DC1CAF3ADAD6}"/>
    <cellStyle name="40% - Énfasis4 2 7 4 4" xfId="4050" xr:uid="{F464A6CF-BD56-4A19-9877-7E93A6CC3DB6}"/>
    <cellStyle name="40% - Énfasis4 2 7 5" xfId="1062" xr:uid="{00000000-0005-0000-0000-000074070000}"/>
    <cellStyle name="40% - Énfasis4 2 7 5 2" xfId="3136" xr:uid="{00000000-0005-0000-0000-000075070000}"/>
    <cellStyle name="40% - Énfasis4 2 7 5 2 2" xfId="6393" xr:uid="{E223081A-52BE-4218-B789-4FCA197C8861}"/>
    <cellStyle name="40% - Énfasis4 2 7 5 3" xfId="4326" xr:uid="{42656353-925A-4570-9502-C864FFE64741}"/>
    <cellStyle name="40% - Énfasis4 2 7 6" xfId="1400" xr:uid="{00000000-0005-0000-0000-000076070000}"/>
    <cellStyle name="40% - Énfasis4 2 7 6 2" xfId="4659" xr:uid="{E38B4143-BD3D-4C72-9FAC-FAA341F3C73C}"/>
    <cellStyle name="40% - Énfasis4 2 7 7" xfId="2279" xr:uid="{00000000-0005-0000-0000-000077070000}"/>
    <cellStyle name="40% - Énfasis4 2 7 7 2" xfId="5536" xr:uid="{E81A6ED8-603F-474C-8338-4BB433B7F2E7}"/>
    <cellStyle name="40% - Énfasis4 2 7 8" xfId="3469" xr:uid="{ECBD3439-223B-48A6-9159-FD2C8C6FB1F0}"/>
    <cellStyle name="40% - Énfasis4 2 8" xfId="184" xr:uid="{00000000-0005-0000-0000-000078070000}"/>
    <cellStyle name="40% - Énfasis4 2 8 2" xfId="376" xr:uid="{00000000-0005-0000-0000-000079070000}"/>
    <cellStyle name="40% - Énfasis4 2 8 2 2" xfId="931" xr:uid="{00000000-0005-0000-0000-00007A070000}"/>
    <cellStyle name="40% - Énfasis4 2 8 2 2 2" xfId="2131" xr:uid="{00000000-0005-0000-0000-00007B070000}"/>
    <cellStyle name="40% - Énfasis4 2 8 2 2 2 2" xfId="5389" xr:uid="{2BB791CE-9D3F-4442-892C-4B3D60A13C49}"/>
    <cellStyle name="40% - Énfasis4 2 8 2 2 3" xfId="3009" xr:uid="{00000000-0005-0000-0000-00007C070000}"/>
    <cellStyle name="40% - Énfasis4 2 8 2 2 3 2" xfId="6266" xr:uid="{98382967-38F5-4436-921E-7B0DEA7994ED}"/>
    <cellStyle name="40% - Énfasis4 2 8 2 2 4" xfId="4199" xr:uid="{65317FC0-0D77-4930-822D-FC8CB9F6E9F2}"/>
    <cellStyle name="40% - Énfasis4 2 8 2 3" xfId="1211" xr:uid="{00000000-0005-0000-0000-00007D070000}"/>
    <cellStyle name="40% - Énfasis4 2 8 2 3 2" xfId="3285" xr:uid="{00000000-0005-0000-0000-00007E070000}"/>
    <cellStyle name="40% - Énfasis4 2 8 2 3 2 2" xfId="6542" xr:uid="{831BDE8F-885F-46B4-BDF6-B0FAB64D1114}"/>
    <cellStyle name="40% - Énfasis4 2 8 2 3 3" xfId="4475" xr:uid="{E0DD83DA-F8E5-43D6-9FB5-D24F2A759B88}"/>
    <cellStyle name="40% - Énfasis4 2 8 2 4" xfId="1602" xr:uid="{00000000-0005-0000-0000-00007F070000}"/>
    <cellStyle name="40% - Énfasis4 2 8 2 4 2" xfId="4861" xr:uid="{9210CD95-E054-40E0-B12D-CE744EEFE5CD}"/>
    <cellStyle name="40% - Énfasis4 2 8 2 5" xfId="2481" xr:uid="{00000000-0005-0000-0000-000080070000}"/>
    <cellStyle name="40% - Énfasis4 2 8 2 5 2" xfId="5738" xr:uid="{C969BBB5-92A6-4080-B635-9FF47389B587}"/>
    <cellStyle name="40% - Énfasis4 2 8 2 6" xfId="3671" xr:uid="{0A79B1BC-2FD7-41C3-A17C-531FE310CF12}"/>
    <cellStyle name="40% - Énfasis4 2 8 3" xfId="602" xr:uid="{00000000-0005-0000-0000-000081070000}"/>
    <cellStyle name="40% - Énfasis4 2 8 3 2" xfId="1808" xr:uid="{00000000-0005-0000-0000-000082070000}"/>
    <cellStyle name="40% - Énfasis4 2 8 3 2 2" xfId="5067" xr:uid="{950C3EA5-6522-4EF1-BC0A-022EE65CF090}"/>
    <cellStyle name="40% - Énfasis4 2 8 3 3" xfId="2687" xr:uid="{00000000-0005-0000-0000-000083070000}"/>
    <cellStyle name="40% - Énfasis4 2 8 3 3 2" xfId="5944" xr:uid="{E174F9B0-1208-4E50-9F1C-4EB7F585C939}"/>
    <cellStyle name="40% - Énfasis4 2 8 3 4" xfId="3877" xr:uid="{CF962A03-88A5-40F5-8B9E-ABC7BDD08799}"/>
    <cellStyle name="40% - Énfasis4 2 8 4" xfId="797" xr:uid="{00000000-0005-0000-0000-000084070000}"/>
    <cellStyle name="40% - Énfasis4 2 8 4 2" xfId="1997" xr:uid="{00000000-0005-0000-0000-000085070000}"/>
    <cellStyle name="40% - Énfasis4 2 8 4 2 2" xfId="5255" xr:uid="{F8E5746E-3D1C-451F-9682-9B1E9CAB95BC}"/>
    <cellStyle name="40% - Énfasis4 2 8 4 3" xfId="2875" xr:uid="{00000000-0005-0000-0000-000086070000}"/>
    <cellStyle name="40% - Énfasis4 2 8 4 3 2" xfId="6132" xr:uid="{858FC969-9CA8-40D7-AED3-A2FD30846D3F}"/>
    <cellStyle name="40% - Énfasis4 2 8 4 4" xfId="4065" xr:uid="{D13EB8F9-EAB0-4AE8-92AB-A4D625645741}"/>
    <cellStyle name="40% - Énfasis4 2 8 5" xfId="1077" xr:uid="{00000000-0005-0000-0000-000087070000}"/>
    <cellStyle name="40% - Énfasis4 2 8 5 2" xfId="3151" xr:uid="{00000000-0005-0000-0000-000088070000}"/>
    <cellStyle name="40% - Énfasis4 2 8 5 2 2" xfId="6408" xr:uid="{BAD7F9F2-0956-4471-9209-331D5380322B}"/>
    <cellStyle name="40% - Énfasis4 2 8 5 3" xfId="4341" xr:uid="{B2B7C45C-84BD-498F-91EB-025922A4E04B}"/>
    <cellStyle name="40% - Énfasis4 2 8 6" xfId="1418" xr:uid="{00000000-0005-0000-0000-000089070000}"/>
    <cellStyle name="40% - Énfasis4 2 8 6 2" xfId="4677" xr:uid="{84174912-8CF2-4C5D-BFD2-4EB74F517C4A}"/>
    <cellStyle name="40% - Énfasis4 2 8 7" xfId="2297" xr:uid="{00000000-0005-0000-0000-00008A070000}"/>
    <cellStyle name="40% - Énfasis4 2 8 7 2" xfId="5554" xr:uid="{412F2AB8-14DF-447A-BB92-9C3A0E1573A8}"/>
    <cellStyle name="40% - Énfasis4 2 8 8" xfId="3487" xr:uid="{ED0B9997-BF32-4190-8ABA-34811225FF13}"/>
    <cellStyle name="40% - Énfasis4 2 9" xfId="203" xr:uid="{00000000-0005-0000-0000-00008B070000}"/>
    <cellStyle name="40% - Énfasis4 2 9 2" xfId="395" xr:uid="{00000000-0005-0000-0000-00008C070000}"/>
    <cellStyle name="40% - Énfasis4 2 9 2 2" xfId="946" xr:uid="{00000000-0005-0000-0000-00008D070000}"/>
    <cellStyle name="40% - Énfasis4 2 9 2 2 2" xfId="2146" xr:uid="{00000000-0005-0000-0000-00008E070000}"/>
    <cellStyle name="40% - Énfasis4 2 9 2 2 2 2" xfId="5404" xr:uid="{4F11450B-317B-46F9-A8B7-138CE4FEF7CB}"/>
    <cellStyle name="40% - Énfasis4 2 9 2 2 3" xfId="3024" xr:uid="{00000000-0005-0000-0000-00008F070000}"/>
    <cellStyle name="40% - Énfasis4 2 9 2 2 3 2" xfId="6281" xr:uid="{E8AF0068-55FF-437F-84D2-B8E9598F2A29}"/>
    <cellStyle name="40% - Énfasis4 2 9 2 2 4" xfId="4214" xr:uid="{24CE900A-946E-4681-86FB-88B0FC1FDBEA}"/>
    <cellStyle name="40% - Énfasis4 2 9 2 3" xfId="1226" xr:uid="{00000000-0005-0000-0000-000090070000}"/>
    <cellStyle name="40% - Énfasis4 2 9 2 3 2" xfId="3300" xr:uid="{00000000-0005-0000-0000-000091070000}"/>
    <cellStyle name="40% - Énfasis4 2 9 2 3 2 2" xfId="6557" xr:uid="{8CD50288-971F-461C-9739-A6DD79CB909A}"/>
    <cellStyle name="40% - Énfasis4 2 9 2 3 3" xfId="4490" xr:uid="{EE1CF3D8-8ACC-41E7-BE24-3B57792BA4E5}"/>
    <cellStyle name="40% - Énfasis4 2 9 2 4" xfId="1620" xr:uid="{00000000-0005-0000-0000-000092070000}"/>
    <cellStyle name="40% - Énfasis4 2 9 2 4 2" xfId="4879" xr:uid="{B2D14DEB-28E3-4E21-9C71-735C823A3BF8}"/>
    <cellStyle name="40% - Énfasis4 2 9 2 5" xfId="2499" xr:uid="{00000000-0005-0000-0000-000093070000}"/>
    <cellStyle name="40% - Énfasis4 2 9 2 5 2" xfId="5756" xr:uid="{70362729-FF3B-4A1B-BDEA-9B4B209A30C5}"/>
    <cellStyle name="40% - Énfasis4 2 9 2 6" xfId="3689" xr:uid="{C7778AD2-9C64-49A2-8EED-39DD9D81CA71}"/>
    <cellStyle name="40% - Énfasis4 2 9 3" xfId="617" xr:uid="{00000000-0005-0000-0000-000094070000}"/>
    <cellStyle name="40% - Énfasis4 2 9 3 2" xfId="1823" xr:uid="{00000000-0005-0000-0000-000095070000}"/>
    <cellStyle name="40% - Énfasis4 2 9 3 2 2" xfId="5082" xr:uid="{078F0241-F1E3-4AEC-954E-1E7441B533C5}"/>
    <cellStyle name="40% - Énfasis4 2 9 3 3" xfId="2702" xr:uid="{00000000-0005-0000-0000-000096070000}"/>
    <cellStyle name="40% - Énfasis4 2 9 3 3 2" xfId="5959" xr:uid="{2ECC8CC6-8777-4BA3-8426-94CBBEB66F2F}"/>
    <cellStyle name="40% - Énfasis4 2 9 3 4" xfId="3892" xr:uid="{D176A19C-C401-4031-A9BD-09CF1A148BD1}"/>
    <cellStyle name="40% - Énfasis4 2 9 4" xfId="812" xr:uid="{00000000-0005-0000-0000-000097070000}"/>
    <cellStyle name="40% - Énfasis4 2 9 4 2" xfId="2012" xr:uid="{00000000-0005-0000-0000-000098070000}"/>
    <cellStyle name="40% - Énfasis4 2 9 4 2 2" xfId="5270" xr:uid="{7E9031A5-E5E0-415A-BA4A-DDCC5FF70B36}"/>
    <cellStyle name="40% - Énfasis4 2 9 4 3" xfId="2890" xr:uid="{00000000-0005-0000-0000-000099070000}"/>
    <cellStyle name="40% - Énfasis4 2 9 4 3 2" xfId="6147" xr:uid="{92D7ABA1-1207-4011-9ECF-8DEAF58D62C3}"/>
    <cellStyle name="40% - Énfasis4 2 9 4 4" xfId="4080" xr:uid="{A7BF52E8-D0E4-498E-93C3-E75628DFB424}"/>
    <cellStyle name="40% - Énfasis4 2 9 5" xfId="1092" xr:uid="{00000000-0005-0000-0000-00009A070000}"/>
    <cellStyle name="40% - Énfasis4 2 9 5 2" xfId="3166" xr:uid="{00000000-0005-0000-0000-00009B070000}"/>
    <cellStyle name="40% - Énfasis4 2 9 5 2 2" xfId="6423" xr:uid="{0D806FDF-9612-4A7D-A422-F94A2319264E}"/>
    <cellStyle name="40% - Énfasis4 2 9 5 3" xfId="4356" xr:uid="{FB4430A7-B514-4AE6-93D5-EB0865736758}"/>
    <cellStyle name="40% - Énfasis4 2 9 6" xfId="1436" xr:uid="{00000000-0005-0000-0000-00009C070000}"/>
    <cellStyle name="40% - Énfasis4 2 9 6 2" xfId="4695" xr:uid="{9CAB89EB-74AB-4AD8-BE17-80F1456179F1}"/>
    <cellStyle name="40% - Énfasis4 2 9 7" xfId="2315" xr:uid="{00000000-0005-0000-0000-00009D070000}"/>
    <cellStyle name="40% - Énfasis4 2 9 7 2" xfId="5572" xr:uid="{C46126A2-4B2B-450E-BE0C-06E058187259}"/>
    <cellStyle name="40% - Énfasis4 2 9 8" xfId="3505" xr:uid="{77BA3C29-1C95-45CB-9FC7-125DEFFB6B19}"/>
    <cellStyle name="40% - Énfasis5 2" xfId="16" xr:uid="{00000000-0005-0000-0000-00009E070000}"/>
    <cellStyle name="40% - Énfasis5 2 10" xfId="222" xr:uid="{00000000-0005-0000-0000-00009F070000}"/>
    <cellStyle name="40% - Énfasis5 2 10 2" xfId="633" xr:uid="{00000000-0005-0000-0000-0000A0070000}"/>
    <cellStyle name="40% - Énfasis5 2 10 2 2" xfId="1839" xr:uid="{00000000-0005-0000-0000-0000A1070000}"/>
    <cellStyle name="40% - Énfasis5 2 10 2 2 2" xfId="5098" xr:uid="{F33A5BCB-4F79-4D1C-809D-B66D56A3E6CD}"/>
    <cellStyle name="40% - Énfasis5 2 10 2 3" xfId="2718" xr:uid="{00000000-0005-0000-0000-0000A2070000}"/>
    <cellStyle name="40% - Énfasis5 2 10 2 3 2" xfId="5975" xr:uid="{934F712A-87F0-493E-A8DD-DE996F843B22}"/>
    <cellStyle name="40% - Énfasis5 2 10 2 4" xfId="3908" xr:uid="{3BDA3ADB-2E11-4E99-A9BC-198989B7D96B}"/>
    <cellStyle name="40% - Énfasis5 2 10 3" xfId="828" xr:uid="{00000000-0005-0000-0000-0000A3070000}"/>
    <cellStyle name="40% - Énfasis5 2 10 3 2" xfId="2028" xr:uid="{00000000-0005-0000-0000-0000A4070000}"/>
    <cellStyle name="40% - Énfasis5 2 10 3 2 2" xfId="5286" xr:uid="{62362900-8570-4988-89DB-C7325894D71F}"/>
    <cellStyle name="40% - Énfasis5 2 10 3 3" xfId="2906" xr:uid="{00000000-0005-0000-0000-0000A5070000}"/>
    <cellStyle name="40% - Énfasis5 2 10 3 3 2" xfId="6163" xr:uid="{3E02B61B-E45B-4B71-8E87-6FA4D88D7C47}"/>
    <cellStyle name="40% - Énfasis5 2 10 3 4" xfId="4096" xr:uid="{F089E9C6-5BCE-418E-9F23-5D33B6145C86}"/>
    <cellStyle name="40% - Énfasis5 2 10 4" xfId="1108" xr:uid="{00000000-0005-0000-0000-0000A6070000}"/>
    <cellStyle name="40% - Énfasis5 2 10 4 2" xfId="3182" xr:uid="{00000000-0005-0000-0000-0000A7070000}"/>
    <cellStyle name="40% - Énfasis5 2 10 4 2 2" xfId="6439" xr:uid="{082F6F33-23A2-4570-919F-9A8C924906F0}"/>
    <cellStyle name="40% - Énfasis5 2 10 4 3" xfId="4372" xr:uid="{B1542C6E-B79A-446F-855E-6D633E0EC72D}"/>
    <cellStyle name="40% - Énfasis5 2 10 5" xfId="1455" xr:uid="{00000000-0005-0000-0000-0000A8070000}"/>
    <cellStyle name="40% - Énfasis5 2 10 5 2" xfId="4714" xr:uid="{21F0C84F-310E-45E3-B6FE-91BBFF4A8DD7}"/>
    <cellStyle name="40% - Énfasis5 2 10 6" xfId="2334" xr:uid="{00000000-0005-0000-0000-0000A9070000}"/>
    <cellStyle name="40% - Énfasis5 2 10 6 2" xfId="5591" xr:uid="{4722E5DB-EDF5-4668-8126-CF43483932BB}"/>
    <cellStyle name="40% - Énfasis5 2 10 7" xfId="3524" xr:uid="{0548230E-58CC-42ED-8710-0B0ECBD852D6}"/>
    <cellStyle name="40% - Énfasis5 2 11" xfId="437" xr:uid="{00000000-0005-0000-0000-0000AA070000}"/>
    <cellStyle name="40% - Énfasis5 2 11 2" xfId="1242" xr:uid="{00000000-0005-0000-0000-0000AB070000}"/>
    <cellStyle name="40% - Énfasis5 2 11 2 2" xfId="3316" xr:uid="{00000000-0005-0000-0000-0000AC070000}"/>
    <cellStyle name="40% - Énfasis5 2 11 2 2 2" xfId="6573" xr:uid="{4FE00E31-1E9C-41B4-AAF5-AF00B96A791A}"/>
    <cellStyle name="40% - Énfasis5 2 11 2 3" xfId="4506" xr:uid="{2DD81C59-0A05-40D4-895C-69EFA36A1DD9}"/>
    <cellStyle name="40% - Énfasis5 2 11 3" xfId="1660" xr:uid="{00000000-0005-0000-0000-0000AD070000}"/>
    <cellStyle name="40% - Énfasis5 2 11 3 2" xfId="4919" xr:uid="{5C6D111A-0BC5-4D81-BF31-0AF571D4F274}"/>
    <cellStyle name="40% - Énfasis5 2 11 4" xfId="2539" xr:uid="{00000000-0005-0000-0000-0000AE070000}"/>
    <cellStyle name="40% - Énfasis5 2 11 4 2" xfId="5796" xr:uid="{6E243BB4-EFF2-4269-92CC-F48F07609072}"/>
    <cellStyle name="40% - Énfasis5 2 11 5" xfId="3729" xr:uid="{5E26440B-0C31-4340-9E0B-84B323D124C6}"/>
    <cellStyle name="40% - Énfasis5 2 12" xfId="463" xr:uid="{00000000-0005-0000-0000-0000AF070000}"/>
    <cellStyle name="40% - Énfasis5 2 12 2" xfId="1260" xr:uid="{00000000-0005-0000-0000-0000B0070000}"/>
    <cellStyle name="40% - Énfasis5 2 12 2 2" xfId="3331" xr:uid="{00000000-0005-0000-0000-0000B1070000}"/>
    <cellStyle name="40% - Énfasis5 2 12 2 2 2" xfId="6588" xr:uid="{20C8469F-1281-473B-B630-EF12169A00A1}"/>
    <cellStyle name="40% - Énfasis5 2 12 2 3" xfId="4521" xr:uid="{704019DA-562E-48A4-9681-9AC58F92598E}"/>
    <cellStyle name="40% - Énfasis5 2 12 3" xfId="1675" xr:uid="{00000000-0005-0000-0000-0000B2070000}"/>
    <cellStyle name="40% - Énfasis5 2 12 3 2" xfId="4934" xr:uid="{060677FB-B744-4382-B3DB-7A35953C9772}"/>
    <cellStyle name="40% - Énfasis5 2 12 4" xfId="2554" xr:uid="{00000000-0005-0000-0000-0000B3070000}"/>
    <cellStyle name="40% - Énfasis5 2 12 4 2" xfId="5811" xr:uid="{281FC9B8-5577-4EF5-B405-ED1C7D103AC7}"/>
    <cellStyle name="40% - Énfasis5 2 12 5" xfId="3744" xr:uid="{0D713E8A-BEE9-446E-9A33-D0F634E4A4A7}"/>
    <cellStyle name="40% - Énfasis5 2 13" xfId="478" xr:uid="{00000000-0005-0000-0000-0000B4070000}"/>
    <cellStyle name="40% - Énfasis5 2 13 2" xfId="1275" xr:uid="{00000000-0005-0000-0000-0000B5070000}"/>
    <cellStyle name="40% - Énfasis5 2 13 2 2" xfId="3346" xr:uid="{00000000-0005-0000-0000-0000B6070000}"/>
    <cellStyle name="40% - Énfasis5 2 13 2 2 2" xfId="6603" xr:uid="{AC72E06B-1CA8-4F91-9ED1-254779A40537}"/>
    <cellStyle name="40% - Énfasis5 2 13 2 3" xfId="4536" xr:uid="{2EE52EED-78CC-4CCD-822F-2DB45B6D5A5F}"/>
    <cellStyle name="40% - Énfasis5 2 13 3" xfId="1690" xr:uid="{00000000-0005-0000-0000-0000B7070000}"/>
    <cellStyle name="40% - Énfasis5 2 13 3 2" xfId="4949" xr:uid="{A7F37C48-03AB-4166-A738-CBFC8927FCE7}"/>
    <cellStyle name="40% - Énfasis5 2 13 4" xfId="2569" xr:uid="{00000000-0005-0000-0000-0000B8070000}"/>
    <cellStyle name="40% - Énfasis5 2 13 4 2" xfId="5826" xr:uid="{82EAD895-5847-4B25-A745-715E45659880}"/>
    <cellStyle name="40% - Énfasis5 2 13 5" xfId="3759" xr:uid="{F19CD4BD-4A21-4362-A4C3-C539DC807809}"/>
    <cellStyle name="40% - Énfasis5 2 14" xfId="497" xr:uid="{00000000-0005-0000-0000-0000B9070000}"/>
    <cellStyle name="40% - Énfasis5 2 14 2" xfId="1705" xr:uid="{00000000-0005-0000-0000-0000BA070000}"/>
    <cellStyle name="40% - Énfasis5 2 14 2 2" xfId="4964" xr:uid="{9EF16506-C3A3-4E09-A71B-DED722EDCAA8}"/>
    <cellStyle name="40% - Énfasis5 2 14 3" xfId="2584" xr:uid="{00000000-0005-0000-0000-0000BB070000}"/>
    <cellStyle name="40% - Énfasis5 2 14 3 2" xfId="5841" xr:uid="{568F8F16-F80E-4C37-B2FB-C8E1B3ACA145}"/>
    <cellStyle name="40% - Énfasis5 2 14 4" xfId="3774" xr:uid="{B444599F-F07D-4510-9958-AE813C7E8758}"/>
    <cellStyle name="40% - Énfasis5 2 15" xfId="654" xr:uid="{00000000-0005-0000-0000-0000BC070000}"/>
    <cellStyle name="40% - Énfasis5 2 15 2" xfId="1857" xr:uid="{00000000-0005-0000-0000-0000BD070000}"/>
    <cellStyle name="40% - Énfasis5 2 15 2 2" xfId="5116" xr:uid="{12C27B82-A88D-4F31-969C-C3DA97434D5C}"/>
    <cellStyle name="40% - Énfasis5 2 15 3" xfId="2736" xr:uid="{00000000-0005-0000-0000-0000BE070000}"/>
    <cellStyle name="40% - Énfasis5 2 15 3 2" xfId="5993" xr:uid="{51DB803A-4AB3-451E-A107-E54B5189B6F3}"/>
    <cellStyle name="40% - Énfasis5 2 15 4" xfId="3926" xr:uid="{BC118571-31E3-4A5D-8263-7A7F1E8DF3EA}"/>
    <cellStyle name="40% - Énfasis5 2 16" xfId="670" xr:uid="{00000000-0005-0000-0000-0000BF070000}"/>
    <cellStyle name="40% - Énfasis5 2 16 2" xfId="1873" xr:uid="{00000000-0005-0000-0000-0000C0070000}"/>
    <cellStyle name="40% - Énfasis5 2 16 2 2" xfId="5131" xr:uid="{D510C751-68E6-4C17-AB49-57EF77394138}"/>
    <cellStyle name="40% - Énfasis5 2 16 3" xfId="2751" xr:uid="{00000000-0005-0000-0000-0000C1070000}"/>
    <cellStyle name="40% - Énfasis5 2 16 3 2" xfId="6008" xr:uid="{EA00E3D6-0362-463B-811C-3BFF3DF09095}"/>
    <cellStyle name="40% - Énfasis5 2 16 4" xfId="3941" xr:uid="{222230FD-D86F-435F-A25D-E702E6BDEF4E}"/>
    <cellStyle name="40% - Énfasis5 2 17" xfId="694" xr:uid="{00000000-0005-0000-0000-0000C2070000}"/>
    <cellStyle name="40% - Énfasis5 2 17 2" xfId="1894" xr:uid="{00000000-0005-0000-0000-0000C3070000}"/>
    <cellStyle name="40% - Énfasis5 2 17 2 2" xfId="5152" xr:uid="{7B6F48B3-DF45-4A67-9663-31683140EE5B}"/>
    <cellStyle name="40% - Énfasis5 2 17 3" xfId="2772" xr:uid="{00000000-0005-0000-0000-0000C4070000}"/>
    <cellStyle name="40% - Énfasis5 2 17 3 2" xfId="6029" xr:uid="{3DFE7B72-CEF4-450B-9802-AFC36E459743}"/>
    <cellStyle name="40% - Énfasis5 2 17 4" xfId="3962" xr:uid="{92199FAF-9BE2-4277-BF62-C67D14EEDAF2}"/>
    <cellStyle name="40% - Énfasis5 2 18" xfId="974" xr:uid="{00000000-0005-0000-0000-0000C5070000}"/>
    <cellStyle name="40% - Énfasis5 2 18 2" xfId="3048" xr:uid="{00000000-0005-0000-0000-0000C6070000}"/>
    <cellStyle name="40% - Énfasis5 2 18 2 2" xfId="6305" xr:uid="{F07CCDBC-0B40-48A7-B8B1-822A0B5CA245}"/>
    <cellStyle name="40% - Énfasis5 2 18 3" xfId="4238" xr:uid="{C4111F25-3505-492B-805D-6B3A60FB0056}"/>
    <cellStyle name="40% - Énfasis5 2 19" xfId="1293" xr:uid="{00000000-0005-0000-0000-0000C7070000}"/>
    <cellStyle name="40% - Énfasis5 2 19 2" xfId="4553" xr:uid="{A15C1A25-5E72-4770-95A3-486993654EDC}"/>
    <cellStyle name="40% - Énfasis5 2 2" xfId="71" xr:uid="{00000000-0005-0000-0000-0000C8070000}"/>
    <cellStyle name="40% - Énfasis5 2 2 2" xfId="265" xr:uid="{00000000-0005-0000-0000-0000C9070000}"/>
    <cellStyle name="40% - Énfasis5 2 2 2 2" xfId="843" xr:uid="{00000000-0005-0000-0000-0000CA070000}"/>
    <cellStyle name="40% - Énfasis5 2 2 2 2 2" xfId="2043" xr:uid="{00000000-0005-0000-0000-0000CB070000}"/>
    <cellStyle name="40% - Énfasis5 2 2 2 2 2 2" xfId="5301" xr:uid="{573E8005-1D7A-49E1-B7C6-83463B951080}"/>
    <cellStyle name="40% - Énfasis5 2 2 2 2 3" xfId="2921" xr:uid="{00000000-0005-0000-0000-0000CC070000}"/>
    <cellStyle name="40% - Énfasis5 2 2 2 2 3 2" xfId="6178" xr:uid="{858B7495-4C7F-498C-9F05-17B3CE1B40CF}"/>
    <cellStyle name="40% - Énfasis5 2 2 2 2 4" xfId="4111" xr:uid="{0C97DFDB-C6BA-419A-8685-ED309464C4C1}"/>
    <cellStyle name="40% - Énfasis5 2 2 2 3" xfId="1123" xr:uid="{00000000-0005-0000-0000-0000CD070000}"/>
    <cellStyle name="40% - Énfasis5 2 2 2 3 2" xfId="3197" xr:uid="{00000000-0005-0000-0000-0000CE070000}"/>
    <cellStyle name="40% - Énfasis5 2 2 2 3 2 2" xfId="6454" xr:uid="{C339DAA2-F909-4B47-89FA-DF3FB6D26489}"/>
    <cellStyle name="40% - Énfasis5 2 2 2 3 3" xfId="4387" xr:uid="{8E466B88-BC48-4D7B-BBED-53EFF3E8AD66}"/>
    <cellStyle name="40% - Énfasis5 2 2 2 4" xfId="1495" xr:uid="{00000000-0005-0000-0000-0000CF070000}"/>
    <cellStyle name="40% - Énfasis5 2 2 2 4 2" xfId="4754" xr:uid="{94F727EE-92E3-4159-8337-35A204348563}"/>
    <cellStyle name="40% - Énfasis5 2 2 2 5" xfId="2374" xr:uid="{00000000-0005-0000-0000-0000D0070000}"/>
    <cellStyle name="40% - Énfasis5 2 2 2 5 2" xfId="5631" xr:uid="{4C1C9F30-2B86-4177-8E38-273152237115}"/>
    <cellStyle name="40% - Énfasis5 2 2 2 6" xfId="3564" xr:uid="{4B4D6BB2-A52C-4C1A-928B-71AB9D144A66}"/>
    <cellStyle name="40% - Énfasis5 2 2 3" xfId="513" xr:uid="{00000000-0005-0000-0000-0000D1070000}"/>
    <cellStyle name="40% - Énfasis5 2 2 3 2" xfId="1719" xr:uid="{00000000-0005-0000-0000-0000D2070000}"/>
    <cellStyle name="40% - Énfasis5 2 2 3 2 2" xfId="4978" xr:uid="{EFA7D68D-22A3-4D7A-A76F-841F19900265}"/>
    <cellStyle name="40% - Énfasis5 2 2 3 3" xfId="2598" xr:uid="{00000000-0005-0000-0000-0000D3070000}"/>
    <cellStyle name="40% - Énfasis5 2 2 3 3 2" xfId="5855" xr:uid="{D6E62507-5E5C-421F-8EC2-F08468E1F2E6}"/>
    <cellStyle name="40% - Énfasis5 2 2 3 4" xfId="3788" xr:uid="{9A587758-E37B-407C-BFCC-637393E534C4}"/>
    <cellStyle name="40% - Énfasis5 2 2 4" xfId="708" xr:uid="{00000000-0005-0000-0000-0000D4070000}"/>
    <cellStyle name="40% - Énfasis5 2 2 4 2" xfId="1908" xr:uid="{00000000-0005-0000-0000-0000D5070000}"/>
    <cellStyle name="40% - Énfasis5 2 2 4 2 2" xfId="5166" xr:uid="{AEA7E38D-6DA3-48F4-A45B-C516C7F5A100}"/>
    <cellStyle name="40% - Énfasis5 2 2 4 3" xfId="2786" xr:uid="{00000000-0005-0000-0000-0000D6070000}"/>
    <cellStyle name="40% - Énfasis5 2 2 4 3 2" xfId="6043" xr:uid="{F3D59BAA-003E-4050-9414-E8458C860FC0}"/>
    <cellStyle name="40% - Énfasis5 2 2 4 4" xfId="3976" xr:uid="{A7BD24BD-6DE7-4378-A74E-6BD43C97C024}"/>
    <cellStyle name="40% - Énfasis5 2 2 5" xfId="988" xr:uid="{00000000-0005-0000-0000-0000D7070000}"/>
    <cellStyle name="40% - Énfasis5 2 2 5 2" xfId="3062" xr:uid="{00000000-0005-0000-0000-0000D8070000}"/>
    <cellStyle name="40% - Énfasis5 2 2 5 2 2" xfId="6319" xr:uid="{278CF011-2E4B-4C66-9774-6629A9486C86}"/>
    <cellStyle name="40% - Énfasis5 2 2 5 3" xfId="4252" xr:uid="{3D99BC53-02DB-4EFF-AC5C-23FDF885B107}"/>
    <cellStyle name="40% - Énfasis5 2 2 6" xfId="1310" xr:uid="{00000000-0005-0000-0000-0000D9070000}"/>
    <cellStyle name="40% - Énfasis5 2 2 6 2" xfId="4569" xr:uid="{27ACAFD6-1079-4A71-9A47-414FAB339820}"/>
    <cellStyle name="40% - Énfasis5 2 2 7" xfId="2189" xr:uid="{00000000-0005-0000-0000-0000DA070000}"/>
    <cellStyle name="40% - Énfasis5 2 2 7 2" xfId="5446" xr:uid="{AD9D001D-7BAE-4323-AC3C-12F57CBB43D3}"/>
    <cellStyle name="40% - Énfasis5 2 2 8" xfId="3379" xr:uid="{3B3F4C20-3E5F-4FBF-AB4F-8F2F3B460A1C}"/>
    <cellStyle name="40% - Énfasis5 2 20" xfId="2173" xr:uid="{00000000-0005-0000-0000-0000DB070000}"/>
    <cellStyle name="40% - Énfasis5 2 20 2" xfId="5430" xr:uid="{87C737EF-7AD8-4F92-AC55-4197A8CF49B7}"/>
    <cellStyle name="40% - Énfasis5 2 21" xfId="3363" xr:uid="{0479775F-5812-4987-B9E5-3B9843B3FB08}"/>
    <cellStyle name="40% - Énfasis5 2 22" xfId="6618" xr:uid="{50A7BF5C-0B90-4D6A-87BA-2149B3B721EC}"/>
    <cellStyle name="40% - Énfasis5 2 3" xfId="91" xr:uid="{00000000-0005-0000-0000-0000DC070000}"/>
    <cellStyle name="40% - Énfasis5 2 3 2" xfId="283" xr:uid="{00000000-0005-0000-0000-0000DD070000}"/>
    <cellStyle name="40% - Énfasis5 2 3 2 2" xfId="857" xr:uid="{00000000-0005-0000-0000-0000DE070000}"/>
    <cellStyle name="40% - Énfasis5 2 3 2 2 2" xfId="2057" xr:uid="{00000000-0005-0000-0000-0000DF070000}"/>
    <cellStyle name="40% - Énfasis5 2 3 2 2 2 2" xfId="5315" xr:uid="{F1270F71-7AF9-4703-82B2-C942FCB42E04}"/>
    <cellStyle name="40% - Énfasis5 2 3 2 2 3" xfId="2935" xr:uid="{00000000-0005-0000-0000-0000E0070000}"/>
    <cellStyle name="40% - Énfasis5 2 3 2 2 3 2" xfId="6192" xr:uid="{59D35F9D-6BE4-4D0D-BC67-AC182823CA3D}"/>
    <cellStyle name="40% - Énfasis5 2 3 2 2 4" xfId="4125" xr:uid="{9868FDB1-48CD-44BB-A6A2-AB5B7957DEE0}"/>
    <cellStyle name="40% - Énfasis5 2 3 2 3" xfId="1137" xr:uid="{00000000-0005-0000-0000-0000E1070000}"/>
    <cellStyle name="40% - Énfasis5 2 3 2 3 2" xfId="3211" xr:uid="{00000000-0005-0000-0000-0000E2070000}"/>
    <cellStyle name="40% - Énfasis5 2 3 2 3 2 2" xfId="6468" xr:uid="{3D937781-B439-41DA-BA2C-0B7AABFF5B94}"/>
    <cellStyle name="40% - Énfasis5 2 3 2 3 3" xfId="4401" xr:uid="{CF06AEF0-1DB6-4319-9891-A4B18FE5E8E5}"/>
    <cellStyle name="40% - Énfasis5 2 3 2 4" xfId="1512" xr:uid="{00000000-0005-0000-0000-0000E3070000}"/>
    <cellStyle name="40% - Énfasis5 2 3 2 4 2" xfId="4771" xr:uid="{5EB9D63D-9063-4247-A627-7B2B1AECB38F}"/>
    <cellStyle name="40% - Énfasis5 2 3 2 5" xfId="2391" xr:uid="{00000000-0005-0000-0000-0000E4070000}"/>
    <cellStyle name="40% - Énfasis5 2 3 2 5 2" xfId="5648" xr:uid="{78FF83E0-0941-4113-856E-D78C4CFBCA87}"/>
    <cellStyle name="40% - Énfasis5 2 3 2 6" xfId="3581" xr:uid="{FA14A803-AB84-4625-A025-994A4C22045E}"/>
    <cellStyle name="40% - Énfasis5 2 3 3" xfId="528" xr:uid="{00000000-0005-0000-0000-0000E5070000}"/>
    <cellStyle name="40% - Énfasis5 2 3 3 2" xfId="1734" xr:uid="{00000000-0005-0000-0000-0000E6070000}"/>
    <cellStyle name="40% - Énfasis5 2 3 3 2 2" xfId="4993" xr:uid="{F2FA4023-5E2E-45A1-95BF-F5CA9BF1D0CE}"/>
    <cellStyle name="40% - Énfasis5 2 3 3 3" xfId="2613" xr:uid="{00000000-0005-0000-0000-0000E7070000}"/>
    <cellStyle name="40% - Énfasis5 2 3 3 3 2" xfId="5870" xr:uid="{D422CD1D-C7AA-4CA3-B13F-75C67C629B9C}"/>
    <cellStyle name="40% - Énfasis5 2 3 3 4" xfId="3803" xr:uid="{754A6766-0E1C-42D8-9164-0EF086270484}"/>
    <cellStyle name="40% - Énfasis5 2 3 4" xfId="723" xr:uid="{00000000-0005-0000-0000-0000E8070000}"/>
    <cellStyle name="40% - Énfasis5 2 3 4 2" xfId="1923" xr:uid="{00000000-0005-0000-0000-0000E9070000}"/>
    <cellStyle name="40% - Énfasis5 2 3 4 2 2" xfId="5181" xr:uid="{2F71B18F-9551-466A-BD2D-F16E2458D8FD}"/>
    <cellStyle name="40% - Énfasis5 2 3 4 3" xfId="2801" xr:uid="{00000000-0005-0000-0000-0000EA070000}"/>
    <cellStyle name="40% - Énfasis5 2 3 4 3 2" xfId="6058" xr:uid="{D120D4D2-924C-40A0-8177-E6C9A6781A58}"/>
    <cellStyle name="40% - Énfasis5 2 3 4 4" xfId="3991" xr:uid="{0B2ED511-156E-4276-B479-861DA5E4B9FF}"/>
    <cellStyle name="40% - Énfasis5 2 3 5" xfId="1003" xr:uid="{00000000-0005-0000-0000-0000EB070000}"/>
    <cellStyle name="40% - Énfasis5 2 3 5 2" xfId="3077" xr:uid="{00000000-0005-0000-0000-0000EC070000}"/>
    <cellStyle name="40% - Énfasis5 2 3 5 2 2" xfId="6334" xr:uid="{AF247CDA-1533-4711-96E3-96A59527A213}"/>
    <cellStyle name="40% - Énfasis5 2 3 5 3" xfId="4267" xr:uid="{0AEA8BB0-543B-4642-A385-8B85E71B1C8D}"/>
    <cellStyle name="40% - Énfasis5 2 3 6" xfId="1328" xr:uid="{00000000-0005-0000-0000-0000ED070000}"/>
    <cellStyle name="40% - Énfasis5 2 3 6 2" xfId="4587" xr:uid="{FDCB245A-6C35-4303-844D-0CCED6FFB532}"/>
    <cellStyle name="40% - Énfasis5 2 3 7" xfId="2207" xr:uid="{00000000-0005-0000-0000-0000EE070000}"/>
    <cellStyle name="40% - Énfasis5 2 3 7 2" xfId="5464" xr:uid="{925D4BD5-358E-4CFC-AB21-2D7978278F85}"/>
    <cellStyle name="40% - Énfasis5 2 3 8" xfId="3397" xr:uid="{BB94CAB3-2104-4324-98A5-63998E51F456}"/>
    <cellStyle name="40% - Énfasis5 2 4" xfId="110" xr:uid="{00000000-0005-0000-0000-0000EF070000}"/>
    <cellStyle name="40% - Énfasis5 2 4 2" xfId="302" xr:uid="{00000000-0005-0000-0000-0000F0070000}"/>
    <cellStyle name="40% - Énfasis5 2 4 2 2" xfId="872" xr:uid="{00000000-0005-0000-0000-0000F1070000}"/>
    <cellStyle name="40% - Énfasis5 2 4 2 2 2" xfId="2072" xr:uid="{00000000-0005-0000-0000-0000F2070000}"/>
    <cellStyle name="40% - Énfasis5 2 4 2 2 2 2" xfId="5330" xr:uid="{7EEDE687-DC59-44F9-92AE-40497D5D0D80}"/>
    <cellStyle name="40% - Énfasis5 2 4 2 2 3" xfId="2950" xr:uid="{00000000-0005-0000-0000-0000F3070000}"/>
    <cellStyle name="40% - Énfasis5 2 4 2 2 3 2" xfId="6207" xr:uid="{31977EC5-F3EF-479D-B99C-20E7D440407F}"/>
    <cellStyle name="40% - Énfasis5 2 4 2 2 4" xfId="4140" xr:uid="{AB9CECF5-7CE7-47A6-B7EA-92B784C4D47B}"/>
    <cellStyle name="40% - Énfasis5 2 4 2 3" xfId="1152" xr:uid="{00000000-0005-0000-0000-0000F4070000}"/>
    <cellStyle name="40% - Énfasis5 2 4 2 3 2" xfId="3226" xr:uid="{00000000-0005-0000-0000-0000F5070000}"/>
    <cellStyle name="40% - Énfasis5 2 4 2 3 2 2" xfId="6483" xr:uid="{7F61E6D7-DAA1-4388-82F6-712D90079419}"/>
    <cellStyle name="40% - Énfasis5 2 4 2 3 3" xfId="4416" xr:uid="{523A5689-0E86-4651-AC89-AC47F1BA9245}"/>
    <cellStyle name="40% - Énfasis5 2 4 2 4" xfId="1530" xr:uid="{00000000-0005-0000-0000-0000F6070000}"/>
    <cellStyle name="40% - Énfasis5 2 4 2 4 2" xfId="4789" xr:uid="{D4385A56-1FBA-4BF7-B9A2-32AFAA3FF868}"/>
    <cellStyle name="40% - Énfasis5 2 4 2 5" xfId="2409" xr:uid="{00000000-0005-0000-0000-0000F7070000}"/>
    <cellStyle name="40% - Énfasis5 2 4 2 5 2" xfId="5666" xr:uid="{AD639891-3C11-40BB-84D2-FA7693CF4092}"/>
    <cellStyle name="40% - Énfasis5 2 4 2 6" xfId="3599" xr:uid="{962A6281-C21B-4777-8AF4-BB0C87EABC8E}"/>
    <cellStyle name="40% - Énfasis5 2 4 3" xfId="543" xr:uid="{00000000-0005-0000-0000-0000F8070000}"/>
    <cellStyle name="40% - Énfasis5 2 4 3 2" xfId="1749" xr:uid="{00000000-0005-0000-0000-0000F9070000}"/>
    <cellStyle name="40% - Énfasis5 2 4 3 2 2" xfId="5008" xr:uid="{F7209EBB-1307-41AA-A742-1731BA68DE28}"/>
    <cellStyle name="40% - Énfasis5 2 4 3 3" xfId="2628" xr:uid="{00000000-0005-0000-0000-0000FA070000}"/>
    <cellStyle name="40% - Énfasis5 2 4 3 3 2" xfId="5885" xr:uid="{2AC47931-DAF2-4F31-BC02-F1D7564C0DFC}"/>
    <cellStyle name="40% - Énfasis5 2 4 3 4" xfId="3818" xr:uid="{6421A746-AA20-4B4F-8254-7C0070BBB368}"/>
    <cellStyle name="40% - Énfasis5 2 4 4" xfId="738" xr:uid="{00000000-0005-0000-0000-0000FB070000}"/>
    <cellStyle name="40% - Énfasis5 2 4 4 2" xfId="1938" xr:uid="{00000000-0005-0000-0000-0000FC070000}"/>
    <cellStyle name="40% - Énfasis5 2 4 4 2 2" xfId="5196" xr:uid="{BB430953-B4A1-4790-B79B-2E0CDA96D230}"/>
    <cellStyle name="40% - Énfasis5 2 4 4 3" xfId="2816" xr:uid="{00000000-0005-0000-0000-0000FD070000}"/>
    <cellStyle name="40% - Énfasis5 2 4 4 3 2" xfId="6073" xr:uid="{712F4CD4-18F0-4D56-898F-E3103C588C44}"/>
    <cellStyle name="40% - Énfasis5 2 4 4 4" xfId="4006" xr:uid="{BC9F79FA-202A-4913-9DF4-A4A22C69843B}"/>
    <cellStyle name="40% - Énfasis5 2 4 5" xfId="1018" xr:uid="{00000000-0005-0000-0000-0000FE070000}"/>
    <cellStyle name="40% - Énfasis5 2 4 5 2" xfId="3092" xr:uid="{00000000-0005-0000-0000-0000FF070000}"/>
    <cellStyle name="40% - Énfasis5 2 4 5 2 2" xfId="6349" xr:uid="{F03C9C08-0264-4DDB-BC3A-6BE4849048CA}"/>
    <cellStyle name="40% - Énfasis5 2 4 5 3" xfId="4282" xr:uid="{7730B363-B239-46E9-A553-B1861787813F}"/>
    <cellStyle name="40% - Énfasis5 2 4 6" xfId="1346" xr:uid="{00000000-0005-0000-0000-000000080000}"/>
    <cellStyle name="40% - Énfasis5 2 4 6 2" xfId="4605" xr:uid="{101BF40F-AC24-40A5-9D20-5EAC9CC64BE7}"/>
    <cellStyle name="40% - Énfasis5 2 4 7" xfId="2225" xr:uid="{00000000-0005-0000-0000-000001080000}"/>
    <cellStyle name="40% - Énfasis5 2 4 7 2" xfId="5482" xr:uid="{FCD8E58A-D341-4F57-9B9C-DF83498A88BB}"/>
    <cellStyle name="40% - Énfasis5 2 4 8" xfId="3415" xr:uid="{495BDD1C-2887-46E1-96ED-558A7263BD29}"/>
    <cellStyle name="40% - Énfasis5 2 5" xfId="129" xr:uid="{00000000-0005-0000-0000-000002080000}"/>
    <cellStyle name="40% - Énfasis5 2 5 2" xfId="321" xr:uid="{00000000-0005-0000-0000-000003080000}"/>
    <cellStyle name="40% - Énfasis5 2 5 2 2" xfId="887" xr:uid="{00000000-0005-0000-0000-000004080000}"/>
    <cellStyle name="40% - Énfasis5 2 5 2 2 2" xfId="2087" xr:uid="{00000000-0005-0000-0000-000005080000}"/>
    <cellStyle name="40% - Énfasis5 2 5 2 2 2 2" xfId="5345" xr:uid="{C7800477-4DE8-4DA7-886D-E19412815F18}"/>
    <cellStyle name="40% - Énfasis5 2 5 2 2 3" xfId="2965" xr:uid="{00000000-0005-0000-0000-000006080000}"/>
    <cellStyle name="40% - Énfasis5 2 5 2 2 3 2" xfId="6222" xr:uid="{F7242A46-468B-4498-9B1B-F0C632F95AA4}"/>
    <cellStyle name="40% - Énfasis5 2 5 2 2 4" xfId="4155" xr:uid="{5B7BA87E-E3E0-4514-A29B-0C29BAED268E}"/>
    <cellStyle name="40% - Énfasis5 2 5 2 3" xfId="1167" xr:uid="{00000000-0005-0000-0000-000007080000}"/>
    <cellStyle name="40% - Énfasis5 2 5 2 3 2" xfId="3241" xr:uid="{00000000-0005-0000-0000-000008080000}"/>
    <cellStyle name="40% - Énfasis5 2 5 2 3 2 2" xfId="6498" xr:uid="{396A80BF-AAFB-4F7E-8BC0-BB72B725B755}"/>
    <cellStyle name="40% - Énfasis5 2 5 2 3 3" xfId="4431" xr:uid="{538F6312-CFD1-4B21-A9F5-9D0D80ADCEDA}"/>
    <cellStyle name="40% - Énfasis5 2 5 2 4" xfId="1548" xr:uid="{00000000-0005-0000-0000-000009080000}"/>
    <cellStyle name="40% - Énfasis5 2 5 2 4 2" xfId="4807" xr:uid="{7F12EFD7-AF26-45C7-B213-B7CD5FAEAC9A}"/>
    <cellStyle name="40% - Énfasis5 2 5 2 5" xfId="2427" xr:uid="{00000000-0005-0000-0000-00000A080000}"/>
    <cellStyle name="40% - Énfasis5 2 5 2 5 2" xfId="5684" xr:uid="{70353450-4C36-4A3C-A911-46F7045A19C7}"/>
    <cellStyle name="40% - Énfasis5 2 5 2 6" xfId="3617" xr:uid="{0F6BA10F-380C-46D2-A94F-639A2C206348}"/>
    <cellStyle name="40% - Énfasis5 2 5 3" xfId="558" xr:uid="{00000000-0005-0000-0000-00000B080000}"/>
    <cellStyle name="40% - Énfasis5 2 5 3 2" xfId="1764" xr:uid="{00000000-0005-0000-0000-00000C080000}"/>
    <cellStyle name="40% - Énfasis5 2 5 3 2 2" xfId="5023" xr:uid="{98AA2243-7C48-46A7-BBAE-756697B78F20}"/>
    <cellStyle name="40% - Énfasis5 2 5 3 3" xfId="2643" xr:uid="{00000000-0005-0000-0000-00000D080000}"/>
    <cellStyle name="40% - Énfasis5 2 5 3 3 2" xfId="5900" xr:uid="{EB7EFA68-8631-4ADC-81A3-D0AFC51213EC}"/>
    <cellStyle name="40% - Énfasis5 2 5 3 4" xfId="3833" xr:uid="{B1B7B428-2D3F-4170-B857-5E04D4824730}"/>
    <cellStyle name="40% - Énfasis5 2 5 4" xfId="753" xr:uid="{00000000-0005-0000-0000-00000E080000}"/>
    <cellStyle name="40% - Énfasis5 2 5 4 2" xfId="1953" xr:uid="{00000000-0005-0000-0000-00000F080000}"/>
    <cellStyle name="40% - Énfasis5 2 5 4 2 2" xfId="5211" xr:uid="{3F905A75-22B9-4259-A8DD-30ED70194D51}"/>
    <cellStyle name="40% - Énfasis5 2 5 4 3" xfId="2831" xr:uid="{00000000-0005-0000-0000-000010080000}"/>
    <cellStyle name="40% - Énfasis5 2 5 4 3 2" xfId="6088" xr:uid="{9C34EBC2-81AA-478B-9B00-EAE96D5C7977}"/>
    <cellStyle name="40% - Énfasis5 2 5 4 4" xfId="4021" xr:uid="{5C045A70-0091-499D-A338-1125F15E3DBD}"/>
    <cellStyle name="40% - Énfasis5 2 5 5" xfId="1033" xr:uid="{00000000-0005-0000-0000-000011080000}"/>
    <cellStyle name="40% - Énfasis5 2 5 5 2" xfId="3107" xr:uid="{00000000-0005-0000-0000-000012080000}"/>
    <cellStyle name="40% - Énfasis5 2 5 5 2 2" xfId="6364" xr:uid="{AF502828-DBB0-41CF-9129-27B9FF5103A3}"/>
    <cellStyle name="40% - Énfasis5 2 5 5 3" xfId="4297" xr:uid="{8C027B12-80BE-4625-8EDB-D6567B4A29E5}"/>
    <cellStyle name="40% - Énfasis5 2 5 6" xfId="1364" xr:uid="{00000000-0005-0000-0000-000013080000}"/>
    <cellStyle name="40% - Énfasis5 2 5 6 2" xfId="4623" xr:uid="{A80B4F36-A34C-4A92-9BDE-EECB9C1AFB3D}"/>
    <cellStyle name="40% - Énfasis5 2 5 7" xfId="2243" xr:uid="{00000000-0005-0000-0000-000014080000}"/>
    <cellStyle name="40% - Énfasis5 2 5 7 2" xfId="5500" xr:uid="{833F6DB8-24C9-4BB7-A7F3-151519E451A6}"/>
    <cellStyle name="40% - Énfasis5 2 5 8" xfId="3433" xr:uid="{1C7CC4D6-B89E-4EEE-B6FC-5240855CEDD0}"/>
    <cellStyle name="40% - Énfasis5 2 6" xfId="147" xr:uid="{00000000-0005-0000-0000-000015080000}"/>
    <cellStyle name="40% - Énfasis5 2 6 2" xfId="339" xr:uid="{00000000-0005-0000-0000-000016080000}"/>
    <cellStyle name="40% - Énfasis5 2 6 2 2" xfId="902" xr:uid="{00000000-0005-0000-0000-000017080000}"/>
    <cellStyle name="40% - Énfasis5 2 6 2 2 2" xfId="2102" xr:uid="{00000000-0005-0000-0000-000018080000}"/>
    <cellStyle name="40% - Énfasis5 2 6 2 2 2 2" xfId="5360" xr:uid="{278FF317-40D8-46F7-AC7A-8641627568E2}"/>
    <cellStyle name="40% - Énfasis5 2 6 2 2 3" xfId="2980" xr:uid="{00000000-0005-0000-0000-000019080000}"/>
    <cellStyle name="40% - Énfasis5 2 6 2 2 3 2" xfId="6237" xr:uid="{C76A7705-B5CD-495C-A46D-F67000E1E8C4}"/>
    <cellStyle name="40% - Énfasis5 2 6 2 2 4" xfId="4170" xr:uid="{E6F3D11F-BC05-46D3-94AE-321EA2BAA9F8}"/>
    <cellStyle name="40% - Énfasis5 2 6 2 3" xfId="1182" xr:uid="{00000000-0005-0000-0000-00001A080000}"/>
    <cellStyle name="40% - Énfasis5 2 6 2 3 2" xfId="3256" xr:uid="{00000000-0005-0000-0000-00001B080000}"/>
    <cellStyle name="40% - Énfasis5 2 6 2 3 2 2" xfId="6513" xr:uid="{8FC94397-D150-480B-9EB2-BF0806678875}"/>
    <cellStyle name="40% - Énfasis5 2 6 2 3 3" xfId="4446" xr:uid="{5FE5A442-7F99-4E87-B37E-EFBB53F08F1B}"/>
    <cellStyle name="40% - Énfasis5 2 6 2 4" xfId="1566" xr:uid="{00000000-0005-0000-0000-00001C080000}"/>
    <cellStyle name="40% - Énfasis5 2 6 2 4 2" xfId="4825" xr:uid="{5AF353AC-DD9D-4160-A0D3-88728DA3E2E9}"/>
    <cellStyle name="40% - Énfasis5 2 6 2 5" xfId="2445" xr:uid="{00000000-0005-0000-0000-00001D080000}"/>
    <cellStyle name="40% - Énfasis5 2 6 2 5 2" xfId="5702" xr:uid="{5752A6BB-0AE9-4C8E-B52F-60D546DE8BAE}"/>
    <cellStyle name="40% - Énfasis5 2 6 2 6" xfId="3635" xr:uid="{AE7F5870-ED6D-4564-B6AC-5C338E05906A}"/>
    <cellStyle name="40% - Énfasis5 2 6 3" xfId="573" xr:uid="{00000000-0005-0000-0000-00001E080000}"/>
    <cellStyle name="40% - Énfasis5 2 6 3 2" xfId="1779" xr:uid="{00000000-0005-0000-0000-00001F080000}"/>
    <cellStyle name="40% - Énfasis5 2 6 3 2 2" xfId="5038" xr:uid="{3293566A-B56A-4F2F-B3A4-1D59C7CE718E}"/>
    <cellStyle name="40% - Énfasis5 2 6 3 3" xfId="2658" xr:uid="{00000000-0005-0000-0000-000020080000}"/>
    <cellStyle name="40% - Énfasis5 2 6 3 3 2" xfId="5915" xr:uid="{19677B13-4329-4B81-B120-6FC420CD8754}"/>
    <cellStyle name="40% - Énfasis5 2 6 3 4" xfId="3848" xr:uid="{614E86AB-2BE5-488D-AD4D-136EA8BE149E}"/>
    <cellStyle name="40% - Énfasis5 2 6 4" xfId="768" xr:uid="{00000000-0005-0000-0000-000021080000}"/>
    <cellStyle name="40% - Énfasis5 2 6 4 2" xfId="1968" xr:uid="{00000000-0005-0000-0000-000022080000}"/>
    <cellStyle name="40% - Énfasis5 2 6 4 2 2" xfId="5226" xr:uid="{CD457091-1AFE-42B0-81EA-A040C90967F7}"/>
    <cellStyle name="40% - Énfasis5 2 6 4 3" xfId="2846" xr:uid="{00000000-0005-0000-0000-000023080000}"/>
    <cellStyle name="40% - Énfasis5 2 6 4 3 2" xfId="6103" xr:uid="{9C23FD3D-5726-4967-B370-08BFE45C1B99}"/>
    <cellStyle name="40% - Énfasis5 2 6 4 4" xfId="4036" xr:uid="{84D10DE8-6DB8-4D0E-BB37-A561E6E4D889}"/>
    <cellStyle name="40% - Énfasis5 2 6 5" xfId="1048" xr:uid="{00000000-0005-0000-0000-000024080000}"/>
    <cellStyle name="40% - Énfasis5 2 6 5 2" xfId="3122" xr:uid="{00000000-0005-0000-0000-000025080000}"/>
    <cellStyle name="40% - Énfasis5 2 6 5 2 2" xfId="6379" xr:uid="{A31439AF-51B1-4776-897C-D2444CEE701F}"/>
    <cellStyle name="40% - Énfasis5 2 6 5 3" xfId="4312" xr:uid="{B8373A9A-437E-4E12-8152-B3479C221F75}"/>
    <cellStyle name="40% - Énfasis5 2 6 6" xfId="1382" xr:uid="{00000000-0005-0000-0000-000026080000}"/>
    <cellStyle name="40% - Énfasis5 2 6 6 2" xfId="4641" xr:uid="{33CFD487-8872-458F-8AD5-506AFBA8B070}"/>
    <cellStyle name="40% - Énfasis5 2 6 7" xfId="2261" xr:uid="{00000000-0005-0000-0000-000027080000}"/>
    <cellStyle name="40% - Énfasis5 2 6 7 2" xfId="5518" xr:uid="{6358C5EE-30F0-4E28-A3EA-85A2D31C4473}"/>
    <cellStyle name="40% - Énfasis5 2 6 8" xfId="3451" xr:uid="{3A650C8C-1BF7-490C-9411-EA21F04D128E}"/>
    <cellStyle name="40% - Énfasis5 2 7" xfId="166" xr:uid="{00000000-0005-0000-0000-000028080000}"/>
    <cellStyle name="40% - Énfasis5 2 7 2" xfId="358" xr:uid="{00000000-0005-0000-0000-000029080000}"/>
    <cellStyle name="40% - Énfasis5 2 7 2 2" xfId="917" xr:uid="{00000000-0005-0000-0000-00002A080000}"/>
    <cellStyle name="40% - Énfasis5 2 7 2 2 2" xfId="2117" xr:uid="{00000000-0005-0000-0000-00002B080000}"/>
    <cellStyle name="40% - Énfasis5 2 7 2 2 2 2" xfId="5375" xr:uid="{BA8C9D90-EF45-4B49-9677-830BE9A7713E}"/>
    <cellStyle name="40% - Énfasis5 2 7 2 2 3" xfId="2995" xr:uid="{00000000-0005-0000-0000-00002C080000}"/>
    <cellStyle name="40% - Énfasis5 2 7 2 2 3 2" xfId="6252" xr:uid="{D1C60C78-CA26-446B-B466-4914A02FFC1A}"/>
    <cellStyle name="40% - Énfasis5 2 7 2 2 4" xfId="4185" xr:uid="{BA8ED4AF-BBA3-4F3C-8E8E-69CE3488121A}"/>
    <cellStyle name="40% - Énfasis5 2 7 2 3" xfId="1197" xr:uid="{00000000-0005-0000-0000-00002D080000}"/>
    <cellStyle name="40% - Énfasis5 2 7 2 3 2" xfId="3271" xr:uid="{00000000-0005-0000-0000-00002E080000}"/>
    <cellStyle name="40% - Énfasis5 2 7 2 3 2 2" xfId="6528" xr:uid="{327EA49A-ED1E-4220-9471-5AEAEA747139}"/>
    <cellStyle name="40% - Énfasis5 2 7 2 3 3" xfId="4461" xr:uid="{6D564F44-8627-4EFE-AE38-4395CEF3CE95}"/>
    <cellStyle name="40% - Énfasis5 2 7 2 4" xfId="1585" xr:uid="{00000000-0005-0000-0000-00002F080000}"/>
    <cellStyle name="40% - Énfasis5 2 7 2 4 2" xfId="4844" xr:uid="{5E2EBD4A-B0F8-489B-A29F-DEC21927A5A7}"/>
    <cellStyle name="40% - Énfasis5 2 7 2 5" xfId="2464" xr:uid="{00000000-0005-0000-0000-000030080000}"/>
    <cellStyle name="40% - Énfasis5 2 7 2 5 2" xfId="5721" xr:uid="{8A549292-AACF-4D30-837A-07E74B13E3B0}"/>
    <cellStyle name="40% - Énfasis5 2 7 2 6" xfId="3654" xr:uid="{7BC6AE8E-322C-4E99-8115-38CDA212372C}"/>
    <cellStyle name="40% - Énfasis5 2 7 3" xfId="588" xr:uid="{00000000-0005-0000-0000-000031080000}"/>
    <cellStyle name="40% - Énfasis5 2 7 3 2" xfId="1794" xr:uid="{00000000-0005-0000-0000-000032080000}"/>
    <cellStyle name="40% - Énfasis5 2 7 3 2 2" xfId="5053" xr:uid="{A8956733-6DE2-41DE-807B-E231A6340F27}"/>
    <cellStyle name="40% - Énfasis5 2 7 3 3" xfId="2673" xr:uid="{00000000-0005-0000-0000-000033080000}"/>
    <cellStyle name="40% - Énfasis5 2 7 3 3 2" xfId="5930" xr:uid="{57C64B9D-C0A7-4A03-9176-8C28099D626A}"/>
    <cellStyle name="40% - Énfasis5 2 7 3 4" xfId="3863" xr:uid="{17B35181-C508-4CB0-8DC1-0FA724DE431F}"/>
    <cellStyle name="40% - Énfasis5 2 7 4" xfId="783" xr:uid="{00000000-0005-0000-0000-000034080000}"/>
    <cellStyle name="40% - Énfasis5 2 7 4 2" xfId="1983" xr:uid="{00000000-0005-0000-0000-000035080000}"/>
    <cellStyle name="40% - Énfasis5 2 7 4 2 2" xfId="5241" xr:uid="{FDC2ACD9-CEFE-49DE-847F-391C9C1E24BE}"/>
    <cellStyle name="40% - Énfasis5 2 7 4 3" xfId="2861" xr:uid="{00000000-0005-0000-0000-000036080000}"/>
    <cellStyle name="40% - Énfasis5 2 7 4 3 2" xfId="6118" xr:uid="{6CF719C2-1172-430A-B2AC-8465C167113E}"/>
    <cellStyle name="40% - Énfasis5 2 7 4 4" xfId="4051" xr:uid="{52EE225B-CC9C-4E30-8B55-A068A9D4AF04}"/>
    <cellStyle name="40% - Énfasis5 2 7 5" xfId="1063" xr:uid="{00000000-0005-0000-0000-000037080000}"/>
    <cellStyle name="40% - Énfasis5 2 7 5 2" xfId="3137" xr:uid="{00000000-0005-0000-0000-000038080000}"/>
    <cellStyle name="40% - Énfasis5 2 7 5 2 2" xfId="6394" xr:uid="{162773EF-A975-41A9-8567-0AF85C4C8A4D}"/>
    <cellStyle name="40% - Énfasis5 2 7 5 3" xfId="4327" xr:uid="{1380158A-5149-4D51-9F59-4BDC0B461561}"/>
    <cellStyle name="40% - Énfasis5 2 7 6" xfId="1401" xr:uid="{00000000-0005-0000-0000-000039080000}"/>
    <cellStyle name="40% - Énfasis5 2 7 6 2" xfId="4660" xr:uid="{260883BE-A39D-4A2C-8E55-5FB61CA4EE75}"/>
    <cellStyle name="40% - Énfasis5 2 7 7" xfId="2280" xr:uid="{00000000-0005-0000-0000-00003A080000}"/>
    <cellStyle name="40% - Énfasis5 2 7 7 2" xfId="5537" xr:uid="{C0A7D30B-93D3-499D-A059-B407628F4185}"/>
    <cellStyle name="40% - Énfasis5 2 7 8" xfId="3470" xr:uid="{103D8848-8342-40E0-BDAE-46437B03FFD8}"/>
    <cellStyle name="40% - Énfasis5 2 8" xfId="185" xr:uid="{00000000-0005-0000-0000-00003B080000}"/>
    <cellStyle name="40% - Énfasis5 2 8 2" xfId="377" xr:uid="{00000000-0005-0000-0000-00003C080000}"/>
    <cellStyle name="40% - Énfasis5 2 8 2 2" xfId="932" xr:uid="{00000000-0005-0000-0000-00003D080000}"/>
    <cellStyle name="40% - Énfasis5 2 8 2 2 2" xfId="2132" xr:uid="{00000000-0005-0000-0000-00003E080000}"/>
    <cellStyle name="40% - Énfasis5 2 8 2 2 2 2" xfId="5390" xr:uid="{67947ED2-84DE-468C-8248-B3B64900E944}"/>
    <cellStyle name="40% - Énfasis5 2 8 2 2 3" xfId="3010" xr:uid="{00000000-0005-0000-0000-00003F080000}"/>
    <cellStyle name="40% - Énfasis5 2 8 2 2 3 2" xfId="6267" xr:uid="{FA68D6AA-E163-4246-AC29-5DC9DEEA8AED}"/>
    <cellStyle name="40% - Énfasis5 2 8 2 2 4" xfId="4200" xr:uid="{BC94AFB3-F6DB-4C7A-9AF5-7A3FCC5F99DE}"/>
    <cellStyle name="40% - Énfasis5 2 8 2 3" xfId="1212" xr:uid="{00000000-0005-0000-0000-000040080000}"/>
    <cellStyle name="40% - Énfasis5 2 8 2 3 2" xfId="3286" xr:uid="{00000000-0005-0000-0000-000041080000}"/>
    <cellStyle name="40% - Énfasis5 2 8 2 3 2 2" xfId="6543" xr:uid="{EEE0AB4A-B305-4DE2-939F-B0DD3A8BF295}"/>
    <cellStyle name="40% - Énfasis5 2 8 2 3 3" xfId="4476" xr:uid="{7B15C1F4-9EE0-4181-965B-5AA1BAF95F8F}"/>
    <cellStyle name="40% - Énfasis5 2 8 2 4" xfId="1603" xr:uid="{00000000-0005-0000-0000-000042080000}"/>
    <cellStyle name="40% - Énfasis5 2 8 2 4 2" xfId="4862" xr:uid="{4813FD4F-E18B-4333-BAA0-1E967475645E}"/>
    <cellStyle name="40% - Énfasis5 2 8 2 5" xfId="2482" xr:uid="{00000000-0005-0000-0000-000043080000}"/>
    <cellStyle name="40% - Énfasis5 2 8 2 5 2" xfId="5739" xr:uid="{3B3967A5-5BDC-469C-80E5-D492563FA5ED}"/>
    <cellStyle name="40% - Énfasis5 2 8 2 6" xfId="3672" xr:uid="{8983EF1E-4A00-4113-85BD-EC786F3990B0}"/>
    <cellStyle name="40% - Énfasis5 2 8 3" xfId="603" xr:uid="{00000000-0005-0000-0000-000044080000}"/>
    <cellStyle name="40% - Énfasis5 2 8 3 2" xfId="1809" xr:uid="{00000000-0005-0000-0000-000045080000}"/>
    <cellStyle name="40% - Énfasis5 2 8 3 2 2" xfId="5068" xr:uid="{A223AF54-224F-40D8-B502-B52FCEDFBADF}"/>
    <cellStyle name="40% - Énfasis5 2 8 3 3" xfId="2688" xr:uid="{00000000-0005-0000-0000-000046080000}"/>
    <cellStyle name="40% - Énfasis5 2 8 3 3 2" xfId="5945" xr:uid="{491B997F-6FCA-4161-9EAA-054AACFDAA0C}"/>
    <cellStyle name="40% - Énfasis5 2 8 3 4" xfId="3878" xr:uid="{7F9023D9-F30D-46F3-A1BD-B42EA9385D70}"/>
    <cellStyle name="40% - Énfasis5 2 8 4" xfId="798" xr:uid="{00000000-0005-0000-0000-000047080000}"/>
    <cellStyle name="40% - Énfasis5 2 8 4 2" xfId="1998" xr:uid="{00000000-0005-0000-0000-000048080000}"/>
    <cellStyle name="40% - Énfasis5 2 8 4 2 2" xfId="5256" xr:uid="{4FCDF214-C8D1-4780-9B51-E3ACDDF8223C}"/>
    <cellStyle name="40% - Énfasis5 2 8 4 3" xfId="2876" xr:uid="{00000000-0005-0000-0000-000049080000}"/>
    <cellStyle name="40% - Énfasis5 2 8 4 3 2" xfId="6133" xr:uid="{B7151C31-FCDA-41C5-8CF3-E3C1DAECE3B6}"/>
    <cellStyle name="40% - Énfasis5 2 8 4 4" xfId="4066" xr:uid="{8E232BF2-D6A5-4004-9156-8787FA96CC5D}"/>
    <cellStyle name="40% - Énfasis5 2 8 5" xfId="1078" xr:uid="{00000000-0005-0000-0000-00004A080000}"/>
    <cellStyle name="40% - Énfasis5 2 8 5 2" xfId="3152" xr:uid="{00000000-0005-0000-0000-00004B080000}"/>
    <cellStyle name="40% - Énfasis5 2 8 5 2 2" xfId="6409" xr:uid="{EDBFC615-9D87-4684-831A-A4260CF5AE64}"/>
    <cellStyle name="40% - Énfasis5 2 8 5 3" xfId="4342" xr:uid="{133FF07B-845E-4402-8385-F75C1F1782BC}"/>
    <cellStyle name="40% - Énfasis5 2 8 6" xfId="1419" xr:uid="{00000000-0005-0000-0000-00004C080000}"/>
    <cellStyle name="40% - Énfasis5 2 8 6 2" xfId="4678" xr:uid="{87E88A6A-EF83-4489-AFF6-81E4E0D118DF}"/>
    <cellStyle name="40% - Énfasis5 2 8 7" xfId="2298" xr:uid="{00000000-0005-0000-0000-00004D080000}"/>
    <cellStyle name="40% - Énfasis5 2 8 7 2" xfId="5555" xr:uid="{C00ECCE4-9CC6-4233-9513-771C91EFFE4A}"/>
    <cellStyle name="40% - Énfasis5 2 8 8" xfId="3488" xr:uid="{9F9DFDD1-ED77-4323-AAA5-42A6E53AD52B}"/>
    <cellStyle name="40% - Énfasis5 2 9" xfId="204" xr:uid="{00000000-0005-0000-0000-00004E080000}"/>
    <cellStyle name="40% - Énfasis5 2 9 2" xfId="396" xr:uid="{00000000-0005-0000-0000-00004F080000}"/>
    <cellStyle name="40% - Énfasis5 2 9 2 2" xfId="947" xr:uid="{00000000-0005-0000-0000-000050080000}"/>
    <cellStyle name="40% - Énfasis5 2 9 2 2 2" xfId="2147" xr:uid="{00000000-0005-0000-0000-000051080000}"/>
    <cellStyle name="40% - Énfasis5 2 9 2 2 2 2" xfId="5405" xr:uid="{2C7613D8-40FD-4CC8-A868-186C6EB3691F}"/>
    <cellStyle name="40% - Énfasis5 2 9 2 2 3" xfId="3025" xr:uid="{00000000-0005-0000-0000-000052080000}"/>
    <cellStyle name="40% - Énfasis5 2 9 2 2 3 2" xfId="6282" xr:uid="{71EBFBD1-B233-4C40-B962-0992AA1E1FFC}"/>
    <cellStyle name="40% - Énfasis5 2 9 2 2 4" xfId="4215" xr:uid="{8CC62B37-3056-4729-8E1A-D6C095CF0532}"/>
    <cellStyle name="40% - Énfasis5 2 9 2 3" xfId="1227" xr:uid="{00000000-0005-0000-0000-000053080000}"/>
    <cellStyle name="40% - Énfasis5 2 9 2 3 2" xfId="3301" xr:uid="{00000000-0005-0000-0000-000054080000}"/>
    <cellStyle name="40% - Énfasis5 2 9 2 3 2 2" xfId="6558" xr:uid="{AE95540B-575E-481C-96FD-12ABC196020D}"/>
    <cellStyle name="40% - Énfasis5 2 9 2 3 3" xfId="4491" xr:uid="{A3B15137-FC79-44C2-B1A7-D1CAD0A8A339}"/>
    <cellStyle name="40% - Énfasis5 2 9 2 4" xfId="1621" xr:uid="{00000000-0005-0000-0000-000055080000}"/>
    <cellStyle name="40% - Énfasis5 2 9 2 4 2" xfId="4880" xr:uid="{455081C3-0DC2-466B-92DA-76B5CAE6D691}"/>
    <cellStyle name="40% - Énfasis5 2 9 2 5" xfId="2500" xr:uid="{00000000-0005-0000-0000-000056080000}"/>
    <cellStyle name="40% - Énfasis5 2 9 2 5 2" xfId="5757" xr:uid="{5219D2F5-E4EE-4319-B150-0AFDA3F512CE}"/>
    <cellStyle name="40% - Énfasis5 2 9 2 6" xfId="3690" xr:uid="{DC09BF1B-AEFE-40AD-96C6-7BDD71E67459}"/>
    <cellStyle name="40% - Énfasis5 2 9 3" xfId="618" xr:uid="{00000000-0005-0000-0000-000057080000}"/>
    <cellStyle name="40% - Énfasis5 2 9 3 2" xfId="1824" xr:uid="{00000000-0005-0000-0000-000058080000}"/>
    <cellStyle name="40% - Énfasis5 2 9 3 2 2" xfId="5083" xr:uid="{753837A3-B464-4312-9115-D0CACD4A98F2}"/>
    <cellStyle name="40% - Énfasis5 2 9 3 3" xfId="2703" xr:uid="{00000000-0005-0000-0000-000059080000}"/>
    <cellStyle name="40% - Énfasis5 2 9 3 3 2" xfId="5960" xr:uid="{3865BCAA-6BB0-41CF-8969-9D742858C3B6}"/>
    <cellStyle name="40% - Énfasis5 2 9 3 4" xfId="3893" xr:uid="{18B5C577-D698-4135-9A58-D6452C8ED961}"/>
    <cellStyle name="40% - Énfasis5 2 9 4" xfId="813" xr:uid="{00000000-0005-0000-0000-00005A080000}"/>
    <cellStyle name="40% - Énfasis5 2 9 4 2" xfId="2013" xr:uid="{00000000-0005-0000-0000-00005B080000}"/>
    <cellStyle name="40% - Énfasis5 2 9 4 2 2" xfId="5271" xr:uid="{CAF84AD6-EB41-4FAE-BCA7-448D1A87B206}"/>
    <cellStyle name="40% - Énfasis5 2 9 4 3" xfId="2891" xr:uid="{00000000-0005-0000-0000-00005C080000}"/>
    <cellStyle name="40% - Énfasis5 2 9 4 3 2" xfId="6148" xr:uid="{04961FB5-CD20-4CCE-84FF-C931C8DEA326}"/>
    <cellStyle name="40% - Énfasis5 2 9 4 4" xfId="4081" xr:uid="{11F3B915-10A0-4902-9FB1-A5D825294208}"/>
    <cellStyle name="40% - Énfasis5 2 9 5" xfId="1093" xr:uid="{00000000-0005-0000-0000-00005D080000}"/>
    <cellStyle name="40% - Énfasis5 2 9 5 2" xfId="3167" xr:uid="{00000000-0005-0000-0000-00005E080000}"/>
    <cellStyle name="40% - Énfasis5 2 9 5 2 2" xfId="6424" xr:uid="{AA17F462-93D9-4ACA-996C-3A832A4C83DD}"/>
    <cellStyle name="40% - Énfasis5 2 9 5 3" xfId="4357" xr:uid="{E2B9C4AF-7679-46A7-837F-F638BEB406FF}"/>
    <cellStyle name="40% - Énfasis5 2 9 6" xfId="1437" xr:uid="{00000000-0005-0000-0000-00005F080000}"/>
    <cellStyle name="40% - Énfasis5 2 9 6 2" xfId="4696" xr:uid="{FB6836C7-5ED1-452A-80A0-0293A7B11F8F}"/>
    <cellStyle name="40% - Énfasis5 2 9 7" xfId="2316" xr:uid="{00000000-0005-0000-0000-000060080000}"/>
    <cellStyle name="40% - Énfasis5 2 9 7 2" xfId="5573" xr:uid="{C06FF96F-C984-4F88-BC71-0F4A060D302F}"/>
    <cellStyle name="40% - Énfasis5 2 9 8" xfId="3506" xr:uid="{15DF149D-E7CF-422A-885C-6875FD55CB39}"/>
    <cellStyle name="40% - Énfasis6 2" xfId="17" xr:uid="{00000000-0005-0000-0000-000061080000}"/>
    <cellStyle name="40% - Énfasis6 2 10" xfId="223" xr:uid="{00000000-0005-0000-0000-000062080000}"/>
    <cellStyle name="40% - Énfasis6 2 10 2" xfId="634" xr:uid="{00000000-0005-0000-0000-000063080000}"/>
    <cellStyle name="40% - Énfasis6 2 10 2 2" xfId="1840" xr:uid="{00000000-0005-0000-0000-000064080000}"/>
    <cellStyle name="40% - Énfasis6 2 10 2 2 2" xfId="5099" xr:uid="{D25410E6-81E7-45D0-BDE7-7EC18871EE59}"/>
    <cellStyle name="40% - Énfasis6 2 10 2 3" xfId="2719" xr:uid="{00000000-0005-0000-0000-000065080000}"/>
    <cellStyle name="40% - Énfasis6 2 10 2 3 2" xfId="5976" xr:uid="{F9BFBA34-5D07-44D8-9D45-CA4D293939DA}"/>
    <cellStyle name="40% - Énfasis6 2 10 2 4" xfId="3909" xr:uid="{13285BB0-D223-429B-B51D-63345888EE48}"/>
    <cellStyle name="40% - Énfasis6 2 10 3" xfId="829" xr:uid="{00000000-0005-0000-0000-000066080000}"/>
    <cellStyle name="40% - Énfasis6 2 10 3 2" xfId="2029" xr:uid="{00000000-0005-0000-0000-000067080000}"/>
    <cellStyle name="40% - Énfasis6 2 10 3 2 2" xfId="5287" xr:uid="{88285D4A-BDB6-419B-B440-135D3291DEF5}"/>
    <cellStyle name="40% - Énfasis6 2 10 3 3" xfId="2907" xr:uid="{00000000-0005-0000-0000-000068080000}"/>
    <cellStyle name="40% - Énfasis6 2 10 3 3 2" xfId="6164" xr:uid="{8F31FCBF-7D51-4DDE-9787-B04C70AC70E8}"/>
    <cellStyle name="40% - Énfasis6 2 10 3 4" xfId="4097" xr:uid="{CC5DB5D9-773C-4703-886E-D62731BF3F4B}"/>
    <cellStyle name="40% - Énfasis6 2 10 4" xfId="1109" xr:uid="{00000000-0005-0000-0000-000069080000}"/>
    <cellStyle name="40% - Énfasis6 2 10 4 2" xfId="3183" xr:uid="{00000000-0005-0000-0000-00006A080000}"/>
    <cellStyle name="40% - Énfasis6 2 10 4 2 2" xfId="6440" xr:uid="{B732D830-D2CE-480E-B6E2-389FBDEBC4D1}"/>
    <cellStyle name="40% - Énfasis6 2 10 4 3" xfId="4373" xr:uid="{58341887-625E-473C-9F6C-0CAB8CE1B17F}"/>
    <cellStyle name="40% - Énfasis6 2 10 5" xfId="1456" xr:uid="{00000000-0005-0000-0000-00006B080000}"/>
    <cellStyle name="40% - Énfasis6 2 10 5 2" xfId="4715" xr:uid="{1A3F20D6-5378-4CF0-B224-11002BBA8ADD}"/>
    <cellStyle name="40% - Énfasis6 2 10 6" xfId="2335" xr:uid="{00000000-0005-0000-0000-00006C080000}"/>
    <cellStyle name="40% - Énfasis6 2 10 6 2" xfId="5592" xr:uid="{4BA78076-64B6-4E4B-A4DE-F6D08D4B8E87}"/>
    <cellStyle name="40% - Énfasis6 2 10 7" xfId="3525" xr:uid="{71044E83-B54E-4DB0-8B1B-43D83CFF1090}"/>
    <cellStyle name="40% - Énfasis6 2 11" xfId="438" xr:uid="{00000000-0005-0000-0000-00006D080000}"/>
    <cellStyle name="40% - Énfasis6 2 11 2" xfId="1243" xr:uid="{00000000-0005-0000-0000-00006E080000}"/>
    <cellStyle name="40% - Énfasis6 2 11 2 2" xfId="3317" xr:uid="{00000000-0005-0000-0000-00006F080000}"/>
    <cellStyle name="40% - Énfasis6 2 11 2 2 2" xfId="6574" xr:uid="{69C09211-1CD6-4385-BCAA-CAD7C96DE4D4}"/>
    <cellStyle name="40% - Énfasis6 2 11 2 3" xfId="4507" xr:uid="{8EF0B287-9B42-4BE9-B82E-A59625FB149F}"/>
    <cellStyle name="40% - Énfasis6 2 11 3" xfId="1661" xr:uid="{00000000-0005-0000-0000-000070080000}"/>
    <cellStyle name="40% - Énfasis6 2 11 3 2" xfId="4920" xr:uid="{E789D766-CDB0-4BFA-885D-F8173EB3DE0A}"/>
    <cellStyle name="40% - Énfasis6 2 11 4" xfId="2540" xr:uid="{00000000-0005-0000-0000-000071080000}"/>
    <cellStyle name="40% - Énfasis6 2 11 4 2" xfId="5797" xr:uid="{58E83011-826E-4E89-B9FC-1AF251A45FA4}"/>
    <cellStyle name="40% - Énfasis6 2 11 5" xfId="3730" xr:uid="{68A8B046-43F6-4988-AE7C-FA4D3CA6BBF8}"/>
    <cellStyle name="40% - Énfasis6 2 12" xfId="464" xr:uid="{00000000-0005-0000-0000-000072080000}"/>
    <cellStyle name="40% - Énfasis6 2 12 2" xfId="1261" xr:uid="{00000000-0005-0000-0000-000073080000}"/>
    <cellStyle name="40% - Énfasis6 2 12 2 2" xfId="3332" xr:uid="{00000000-0005-0000-0000-000074080000}"/>
    <cellStyle name="40% - Énfasis6 2 12 2 2 2" xfId="6589" xr:uid="{1DA538C4-1D2E-49AD-B381-5B6B23F193EA}"/>
    <cellStyle name="40% - Énfasis6 2 12 2 3" xfId="4522" xr:uid="{5B90577E-3D6F-4CF7-B775-185BBEFF5E4A}"/>
    <cellStyle name="40% - Énfasis6 2 12 3" xfId="1676" xr:uid="{00000000-0005-0000-0000-000075080000}"/>
    <cellStyle name="40% - Énfasis6 2 12 3 2" xfId="4935" xr:uid="{C4313437-F856-4AB4-AB7E-E61EB073D04B}"/>
    <cellStyle name="40% - Énfasis6 2 12 4" xfId="2555" xr:uid="{00000000-0005-0000-0000-000076080000}"/>
    <cellStyle name="40% - Énfasis6 2 12 4 2" xfId="5812" xr:uid="{08BAB0CC-57E5-48A4-BDAB-D6B24D35E5AB}"/>
    <cellStyle name="40% - Énfasis6 2 12 5" xfId="3745" xr:uid="{88F0741E-657B-4286-B62E-32B285F5F2D9}"/>
    <cellStyle name="40% - Énfasis6 2 13" xfId="479" xr:uid="{00000000-0005-0000-0000-000077080000}"/>
    <cellStyle name="40% - Énfasis6 2 13 2" xfId="1276" xr:uid="{00000000-0005-0000-0000-000078080000}"/>
    <cellStyle name="40% - Énfasis6 2 13 2 2" xfId="3347" xr:uid="{00000000-0005-0000-0000-000079080000}"/>
    <cellStyle name="40% - Énfasis6 2 13 2 2 2" xfId="6604" xr:uid="{8F3288E0-92D4-48CA-B07C-435491BBCAC5}"/>
    <cellStyle name="40% - Énfasis6 2 13 2 3" xfId="4537" xr:uid="{A419C59F-047C-4B10-B17E-AA5E8E0C29A1}"/>
    <cellStyle name="40% - Énfasis6 2 13 3" xfId="1691" xr:uid="{00000000-0005-0000-0000-00007A080000}"/>
    <cellStyle name="40% - Énfasis6 2 13 3 2" xfId="4950" xr:uid="{B4999682-1418-4A4B-975A-0D088836F687}"/>
    <cellStyle name="40% - Énfasis6 2 13 4" xfId="2570" xr:uid="{00000000-0005-0000-0000-00007B080000}"/>
    <cellStyle name="40% - Énfasis6 2 13 4 2" xfId="5827" xr:uid="{407D3485-7539-4A88-BBB7-93BA295E4773}"/>
    <cellStyle name="40% - Énfasis6 2 13 5" xfId="3760" xr:uid="{0A7BB250-5908-4992-888F-CBD0D749ACC1}"/>
    <cellStyle name="40% - Énfasis6 2 14" xfId="498" xr:uid="{00000000-0005-0000-0000-00007C080000}"/>
    <cellStyle name="40% - Énfasis6 2 14 2" xfId="1706" xr:uid="{00000000-0005-0000-0000-00007D080000}"/>
    <cellStyle name="40% - Énfasis6 2 14 2 2" xfId="4965" xr:uid="{409E6927-FEC5-472B-80C7-16D45074F797}"/>
    <cellStyle name="40% - Énfasis6 2 14 3" xfId="2585" xr:uid="{00000000-0005-0000-0000-00007E080000}"/>
    <cellStyle name="40% - Énfasis6 2 14 3 2" xfId="5842" xr:uid="{3BF8C8C3-28C1-48C6-9B7A-444BC924D243}"/>
    <cellStyle name="40% - Énfasis6 2 14 4" xfId="3775" xr:uid="{CEFB63EC-4D40-4D3E-8B76-217C58BFF0AB}"/>
    <cellStyle name="40% - Énfasis6 2 15" xfId="655" xr:uid="{00000000-0005-0000-0000-00007F080000}"/>
    <cellStyle name="40% - Énfasis6 2 15 2" xfId="1858" xr:uid="{00000000-0005-0000-0000-000080080000}"/>
    <cellStyle name="40% - Énfasis6 2 15 2 2" xfId="5117" xr:uid="{6FE5ED9D-E015-49A8-9137-0E3458CB9EA3}"/>
    <cellStyle name="40% - Énfasis6 2 15 3" xfId="2737" xr:uid="{00000000-0005-0000-0000-000081080000}"/>
    <cellStyle name="40% - Énfasis6 2 15 3 2" xfId="5994" xr:uid="{00B95291-9C27-42B9-A5F3-D5FCD1F7DB6D}"/>
    <cellStyle name="40% - Énfasis6 2 15 4" xfId="3927" xr:uid="{0B4333D3-73BD-43FE-A803-51C7CB172340}"/>
    <cellStyle name="40% - Énfasis6 2 16" xfId="671" xr:uid="{00000000-0005-0000-0000-000082080000}"/>
    <cellStyle name="40% - Énfasis6 2 16 2" xfId="1874" xr:uid="{00000000-0005-0000-0000-000083080000}"/>
    <cellStyle name="40% - Énfasis6 2 16 2 2" xfId="5132" xr:uid="{54C3FED0-45AC-4101-84F7-AA74AC3EFA18}"/>
    <cellStyle name="40% - Énfasis6 2 16 3" xfId="2752" xr:uid="{00000000-0005-0000-0000-000084080000}"/>
    <cellStyle name="40% - Énfasis6 2 16 3 2" xfId="6009" xr:uid="{452C999A-120A-47C9-8B86-1A5A90888B32}"/>
    <cellStyle name="40% - Énfasis6 2 16 4" xfId="3942" xr:uid="{B1952881-179D-4AB4-B45F-F56026B79484}"/>
    <cellStyle name="40% - Énfasis6 2 17" xfId="695" xr:uid="{00000000-0005-0000-0000-000085080000}"/>
    <cellStyle name="40% - Énfasis6 2 17 2" xfId="1895" xr:uid="{00000000-0005-0000-0000-000086080000}"/>
    <cellStyle name="40% - Énfasis6 2 17 2 2" xfId="5153" xr:uid="{9B60392A-F69D-464E-83CB-A75EBA849632}"/>
    <cellStyle name="40% - Énfasis6 2 17 3" xfId="2773" xr:uid="{00000000-0005-0000-0000-000087080000}"/>
    <cellStyle name="40% - Énfasis6 2 17 3 2" xfId="6030" xr:uid="{F59DBC63-862E-41DA-9916-401B337DD82E}"/>
    <cellStyle name="40% - Énfasis6 2 17 4" xfId="3963" xr:uid="{528EB582-9195-4237-9683-6DB8C7C18A05}"/>
    <cellStyle name="40% - Énfasis6 2 18" xfId="975" xr:uid="{00000000-0005-0000-0000-000088080000}"/>
    <cellStyle name="40% - Énfasis6 2 18 2" xfId="3049" xr:uid="{00000000-0005-0000-0000-000089080000}"/>
    <cellStyle name="40% - Énfasis6 2 18 2 2" xfId="6306" xr:uid="{7BBEAA01-3A3D-4E53-B6C1-A0A36256003B}"/>
    <cellStyle name="40% - Énfasis6 2 18 3" xfId="4239" xr:uid="{49E9B6D9-0430-4681-B598-398F57652BB3}"/>
    <cellStyle name="40% - Énfasis6 2 19" xfId="1294" xr:uid="{00000000-0005-0000-0000-00008A080000}"/>
    <cellStyle name="40% - Énfasis6 2 19 2" xfId="4554" xr:uid="{5CFF0DD0-B0A3-4510-8107-CC0BD4671B77}"/>
    <cellStyle name="40% - Énfasis6 2 2" xfId="72" xr:uid="{00000000-0005-0000-0000-00008B080000}"/>
    <cellStyle name="40% - Énfasis6 2 2 2" xfId="266" xr:uid="{00000000-0005-0000-0000-00008C080000}"/>
    <cellStyle name="40% - Énfasis6 2 2 2 2" xfId="844" xr:uid="{00000000-0005-0000-0000-00008D080000}"/>
    <cellStyle name="40% - Énfasis6 2 2 2 2 2" xfId="2044" xr:uid="{00000000-0005-0000-0000-00008E080000}"/>
    <cellStyle name="40% - Énfasis6 2 2 2 2 2 2" xfId="5302" xr:uid="{4975E5E2-0807-428D-BB6C-0AAF072AB09F}"/>
    <cellStyle name="40% - Énfasis6 2 2 2 2 3" xfId="2922" xr:uid="{00000000-0005-0000-0000-00008F080000}"/>
    <cellStyle name="40% - Énfasis6 2 2 2 2 3 2" xfId="6179" xr:uid="{C3EC5A86-4F59-4F39-9646-67DA92084913}"/>
    <cellStyle name="40% - Énfasis6 2 2 2 2 4" xfId="4112" xr:uid="{913EABC7-1A91-4024-914F-AA655692C768}"/>
    <cellStyle name="40% - Énfasis6 2 2 2 3" xfId="1124" xr:uid="{00000000-0005-0000-0000-000090080000}"/>
    <cellStyle name="40% - Énfasis6 2 2 2 3 2" xfId="3198" xr:uid="{00000000-0005-0000-0000-000091080000}"/>
    <cellStyle name="40% - Énfasis6 2 2 2 3 2 2" xfId="6455" xr:uid="{65131B02-7986-42F8-BCCC-660B0E057A15}"/>
    <cellStyle name="40% - Énfasis6 2 2 2 3 3" xfId="4388" xr:uid="{4C9F8EEB-8D2D-4B88-A804-F1CA58FB8ADB}"/>
    <cellStyle name="40% - Énfasis6 2 2 2 4" xfId="1496" xr:uid="{00000000-0005-0000-0000-000092080000}"/>
    <cellStyle name="40% - Énfasis6 2 2 2 4 2" xfId="4755" xr:uid="{F4E78491-28A8-4B53-A843-098FE650298C}"/>
    <cellStyle name="40% - Énfasis6 2 2 2 5" xfId="2375" xr:uid="{00000000-0005-0000-0000-000093080000}"/>
    <cellStyle name="40% - Énfasis6 2 2 2 5 2" xfId="5632" xr:uid="{A55A63B7-51AD-4E77-A71E-359B909BD952}"/>
    <cellStyle name="40% - Énfasis6 2 2 2 6" xfId="3565" xr:uid="{B35F8EEB-FB07-4DB1-95EF-6665960D1C8B}"/>
    <cellStyle name="40% - Énfasis6 2 2 3" xfId="514" xr:uid="{00000000-0005-0000-0000-000094080000}"/>
    <cellStyle name="40% - Énfasis6 2 2 3 2" xfId="1720" xr:uid="{00000000-0005-0000-0000-000095080000}"/>
    <cellStyle name="40% - Énfasis6 2 2 3 2 2" xfId="4979" xr:uid="{CD513743-80FB-4E6C-80BE-A5F2B6B54002}"/>
    <cellStyle name="40% - Énfasis6 2 2 3 3" xfId="2599" xr:uid="{00000000-0005-0000-0000-000096080000}"/>
    <cellStyle name="40% - Énfasis6 2 2 3 3 2" xfId="5856" xr:uid="{1AE5B6EF-F0BB-4190-8530-0BA7B5677A75}"/>
    <cellStyle name="40% - Énfasis6 2 2 3 4" xfId="3789" xr:uid="{5A1DF175-CF23-41D3-BA5F-AA8C92F3FCFD}"/>
    <cellStyle name="40% - Énfasis6 2 2 4" xfId="709" xr:uid="{00000000-0005-0000-0000-000097080000}"/>
    <cellStyle name="40% - Énfasis6 2 2 4 2" xfId="1909" xr:uid="{00000000-0005-0000-0000-000098080000}"/>
    <cellStyle name="40% - Énfasis6 2 2 4 2 2" xfId="5167" xr:uid="{7F6DCA52-BE10-441E-BB7B-04D48357CD94}"/>
    <cellStyle name="40% - Énfasis6 2 2 4 3" xfId="2787" xr:uid="{00000000-0005-0000-0000-000099080000}"/>
    <cellStyle name="40% - Énfasis6 2 2 4 3 2" xfId="6044" xr:uid="{4A3DCC8C-FF63-4BFE-BB6A-7F9F1ABAD70F}"/>
    <cellStyle name="40% - Énfasis6 2 2 4 4" xfId="3977" xr:uid="{D8CCFDB6-FBF9-4BA8-BBE4-78D9A305044F}"/>
    <cellStyle name="40% - Énfasis6 2 2 5" xfId="989" xr:uid="{00000000-0005-0000-0000-00009A080000}"/>
    <cellStyle name="40% - Énfasis6 2 2 5 2" xfId="3063" xr:uid="{00000000-0005-0000-0000-00009B080000}"/>
    <cellStyle name="40% - Énfasis6 2 2 5 2 2" xfId="6320" xr:uid="{D13585AE-69F0-45A2-AD42-974317228D31}"/>
    <cellStyle name="40% - Énfasis6 2 2 5 3" xfId="4253" xr:uid="{6444733C-97EE-45B3-AA7F-BCCBDD79C991}"/>
    <cellStyle name="40% - Énfasis6 2 2 6" xfId="1311" xr:uid="{00000000-0005-0000-0000-00009C080000}"/>
    <cellStyle name="40% - Énfasis6 2 2 6 2" xfId="4570" xr:uid="{6D971AE2-F857-4873-B791-9D396A16B7B2}"/>
    <cellStyle name="40% - Énfasis6 2 2 7" xfId="2190" xr:uid="{00000000-0005-0000-0000-00009D080000}"/>
    <cellStyle name="40% - Énfasis6 2 2 7 2" xfId="5447" xr:uid="{D5238AEC-0EFC-431F-9F65-250E6502AA9C}"/>
    <cellStyle name="40% - Énfasis6 2 2 8" xfId="3380" xr:uid="{266EBE9B-BE3F-445D-AF79-01FC1603A265}"/>
    <cellStyle name="40% - Énfasis6 2 20" xfId="2174" xr:uid="{00000000-0005-0000-0000-00009E080000}"/>
    <cellStyle name="40% - Énfasis6 2 20 2" xfId="5431" xr:uid="{251773F0-7490-48AC-A0F8-82C07C2E1AB5}"/>
    <cellStyle name="40% - Énfasis6 2 21" xfId="3364" xr:uid="{DE6905F1-FB4F-4462-8168-F7B1B76A1832}"/>
    <cellStyle name="40% - Énfasis6 2 22" xfId="6619" xr:uid="{EDBFC049-27BD-4FEA-8B40-7FD2239BD75E}"/>
    <cellStyle name="40% - Énfasis6 2 3" xfId="92" xr:uid="{00000000-0005-0000-0000-00009F080000}"/>
    <cellStyle name="40% - Énfasis6 2 3 2" xfId="284" xr:uid="{00000000-0005-0000-0000-0000A0080000}"/>
    <cellStyle name="40% - Énfasis6 2 3 2 2" xfId="858" xr:uid="{00000000-0005-0000-0000-0000A1080000}"/>
    <cellStyle name="40% - Énfasis6 2 3 2 2 2" xfId="2058" xr:uid="{00000000-0005-0000-0000-0000A2080000}"/>
    <cellStyle name="40% - Énfasis6 2 3 2 2 2 2" xfId="5316" xr:uid="{17F20B1D-E79C-4D02-8D70-18326FA23083}"/>
    <cellStyle name="40% - Énfasis6 2 3 2 2 3" xfId="2936" xr:uid="{00000000-0005-0000-0000-0000A3080000}"/>
    <cellStyle name="40% - Énfasis6 2 3 2 2 3 2" xfId="6193" xr:uid="{E9F24C48-26D9-4806-BF0D-39B2E5B9F3BC}"/>
    <cellStyle name="40% - Énfasis6 2 3 2 2 4" xfId="4126" xr:uid="{88567D48-5984-4085-BE33-954FE9D3EE32}"/>
    <cellStyle name="40% - Énfasis6 2 3 2 3" xfId="1138" xr:uid="{00000000-0005-0000-0000-0000A4080000}"/>
    <cellStyle name="40% - Énfasis6 2 3 2 3 2" xfId="3212" xr:uid="{00000000-0005-0000-0000-0000A5080000}"/>
    <cellStyle name="40% - Énfasis6 2 3 2 3 2 2" xfId="6469" xr:uid="{AC60A791-C5DE-4125-B41D-8BA90E0038AF}"/>
    <cellStyle name="40% - Énfasis6 2 3 2 3 3" xfId="4402" xr:uid="{A7F81189-EF21-4890-8122-02106B279215}"/>
    <cellStyle name="40% - Énfasis6 2 3 2 4" xfId="1513" xr:uid="{00000000-0005-0000-0000-0000A6080000}"/>
    <cellStyle name="40% - Énfasis6 2 3 2 4 2" xfId="4772" xr:uid="{6274DB95-2FB4-477C-8A1B-7B7D52EA39E5}"/>
    <cellStyle name="40% - Énfasis6 2 3 2 5" xfId="2392" xr:uid="{00000000-0005-0000-0000-0000A7080000}"/>
    <cellStyle name="40% - Énfasis6 2 3 2 5 2" xfId="5649" xr:uid="{8028C41C-1906-4548-81E0-3606AFD762F2}"/>
    <cellStyle name="40% - Énfasis6 2 3 2 6" xfId="3582" xr:uid="{876D9F06-A24D-426B-8E47-AB5B96FCB436}"/>
    <cellStyle name="40% - Énfasis6 2 3 3" xfId="529" xr:uid="{00000000-0005-0000-0000-0000A8080000}"/>
    <cellStyle name="40% - Énfasis6 2 3 3 2" xfId="1735" xr:uid="{00000000-0005-0000-0000-0000A9080000}"/>
    <cellStyle name="40% - Énfasis6 2 3 3 2 2" xfId="4994" xr:uid="{7F776406-E5A4-4DFE-B1CF-5F3B27CD26A8}"/>
    <cellStyle name="40% - Énfasis6 2 3 3 3" xfId="2614" xr:uid="{00000000-0005-0000-0000-0000AA080000}"/>
    <cellStyle name="40% - Énfasis6 2 3 3 3 2" xfId="5871" xr:uid="{2CDDC55A-9236-44FB-80BC-A32D33395742}"/>
    <cellStyle name="40% - Énfasis6 2 3 3 4" xfId="3804" xr:uid="{0A1806CE-6B38-4199-BAC2-4E10EE9B3691}"/>
    <cellStyle name="40% - Énfasis6 2 3 4" xfId="724" xr:uid="{00000000-0005-0000-0000-0000AB080000}"/>
    <cellStyle name="40% - Énfasis6 2 3 4 2" xfId="1924" xr:uid="{00000000-0005-0000-0000-0000AC080000}"/>
    <cellStyle name="40% - Énfasis6 2 3 4 2 2" xfId="5182" xr:uid="{FC9868F0-2A59-4CA6-A85D-E36E454EB49D}"/>
    <cellStyle name="40% - Énfasis6 2 3 4 3" xfId="2802" xr:uid="{00000000-0005-0000-0000-0000AD080000}"/>
    <cellStyle name="40% - Énfasis6 2 3 4 3 2" xfId="6059" xr:uid="{87575BFC-80AD-4989-B94B-B8AA4B82DBDB}"/>
    <cellStyle name="40% - Énfasis6 2 3 4 4" xfId="3992" xr:uid="{F510C19B-C4EF-427B-83A8-EAAFBD7BF196}"/>
    <cellStyle name="40% - Énfasis6 2 3 5" xfId="1004" xr:uid="{00000000-0005-0000-0000-0000AE080000}"/>
    <cellStyle name="40% - Énfasis6 2 3 5 2" xfId="3078" xr:uid="{00000000-0005-0000-0000-0000AF080000}"/>
    <cellStyle name="40% - Énfasis6 2 3 5 2 2" xfId="6335" xr:uid="{C52867C1-240D-424D-A1B0-F4C0156597DC}"/>
    <cellStyle name="40% - Énfasis6 2 3 5 3" xfId="4268" xr:uid="{2B9890DC-164F-4028-8805-E0CD2412D874}"/>
    <cellStyle name="40% - Énfasis6 2 3 6" xfId="1329" xr:uid="{00000000-0005-0000-0000-0000B0080000}"/>
    <cellStyle name="40% - Énfasis6 2 3 6 2" xfId="4588" xr:uid="{B402C3A5-A954-4936-9FCC-3427EBAF81E1}"/>
    <cellStyle name="40% - Énfasis6 2 3 7" xfId="2208" xr:uid="{00000000-0005-0000-0000-0000B1080000}"/>
    <cellStyle name="40% - Énfasis6 2 3 7 2" xfId="5465" xr:uid="{38C0DC6C-63D9-46CE-901F-D7687C86900C}"/>
    <cellStyle name="40% - Énfasis6 2 3 8" xfId="3398" xr:uid="{F2A06AFF-52BE-443B-9A84-65AB2C0872D6}"/>
    <cellStyle name="40% - Énfasis6 2 4" xfId="111" xr:uid="{00000000-0005-0000-0000-0000B2080000}"/>
    <cellStyle name="40% - Énfasis6 2 4 2" xfId="303" xr:uid="{00000000-0005-0000-0000-0000B3080000}"/>
    <cellStyle name="40% - Énfasis6 2 4 2 2" xfId="873" xr:uid="{00000000-0005-0000-0000-0000B4080000}"/>
    <cellStyle name="40% - Énfasis6 2 4 2 2 2" xfId="2073" xr:uid="{00000000-0005-0000-0000-0000B5080000}"/>
    <cellStyle name="40% - Énfasis6 2 4 2 2 2 2" xfId="5331" xr:uid="{5005BA68-3893-4E67-9591-70EFCCEF3C09}"/>
    <cellStyle name="40% - Énfasis6 2 4 2 2 3" xfId="2951" xr:uid="{00000000-0005-0000-0000-0000B6080000}"/>
    <cellStyle name="40% - Énfasis6 2 4 2 2 3 2" xfId="6208" xr:uid="{F443AA83-DC5A-48F1-A306-BBC13CA9777D}"/>
    <cellStyle name="40% - Énfasis6 2 4 2 2 4" xfId="4141" xr:uid="{8326D9A1-0A99-40A4-97FE-6DAFA8F1A609}"/>
    <cellStyle name="40% - Énfasis6 2 4 2 3" xfId="1153" xr:uid="{00000000-0005-0000-0000-0000B7080000}"/>
    <cellStyle name="40% - Énfasis6 2 4 2 3 2" xfId="3227" xr:uid="{00000000-0005-0000-0000-0000B8080000}"/>
    <cellStyle name="40% - Énfasis6 2 4 2 3 2 2" xfId="6484" xr:uid="{788C2783-AA4C-4885-927A-4C243F04E07D}"/>
    <cellStyle name="40% - Énfasis6 2 4 2 3 3" xfId="4417" xr:uid="{80032840-C615-4542-86B1-929EBFE8526F}"/>
    <cellStyle name="40% - Énfasis6 2 4 2 4" xfId="1531" xr:uid="{00000000-0005-0000-0000-0000B9080000}"/>
    <cellStyle name="40% - Énfasis6 2 4 2 4 2" xfId="4790" xr:uid="{3DDB8E1D-7E07-4ADE-8E48-57D28E5CD1F5}"/>
    <cellStyle name="40% - Énfasis6 2 4 2 5" xfId="2410" xr:uid="{00000000-0005-0000-0000-0000BA080000}"/>
    <cellStyle name="40% - Énfasis6 2 4 2 5 2" xfId="5667" xr:uid="{0BA28C89-AFA9-4727-A09B-948C35367298}"/>
    <cellStyle name="40% - Énfasis6 2 4 2 6" xfId="3600" xr:uid="{F6096A24-D4DC-4B7A-ADB3-31F25DDBCB9F}"/>
    <cellStyle name="40% - Énfasis6 2 4 3" xfId="544" xr:uid="{00000000-0005-0000-0000-0000BB080000}"/>
    <cellStyle name="40% - Énfasis6 2 4 3 2" xfId="1750" xr:uid="{00000000-0005-0000-0000-0000BC080000}"/>
    <cellStyle name="40% - Énfasis6 2 4 3 2 2" xfId="5009" xr:uid="{28756A5A-5E3A-4A24-9C45-A73BF6F4FB5A}"/>
    <cellStyle name="40% - Énfasis6 2 4 3 3" xfId="2629" xr:uid="{00000000-0005-0000-0000-0000BD080000}"/>
    <cellStyle name="40% - Énfasis6 2 4 3 3 2" xfId="5886" xr:uid="{3822EB11-7610-4E5D-A559-73A9F19D9C7B}"/>
    <cellStyle name="40% - Énfasis6 2 4 3 4" xfId="3819" xr:uid="{5F304C35-8714-42C6-AF75-AB471ECCF092}"/>
    <cellStyle name="40% - Énfasis6 2 4 4" xfId="739" xr:uid="{00000000-0005-0000-0000-0000BE080000}"/>
    <cellStyle name="40% - Énfasis6 2 4 4 2" xfId="1939" xr:uid="{00000000-0005-0000-0000-0000BF080000}"/>
    <cellStyle name="40% - Énfasis6 2 4 4 2 2" xfId="5197" xr:uid="{19BA4747-2A4F-4209-8BD6-78F5181E3A3F}"/>
    <cellStyle name="40% - Énfasis6 2 4 4 3" xfId="2817" xr:uid="{00000000-0005-0000-0000-0000C0080000}"/>
    <cellStyle name="40% - Énfasis6 2 4 4 3 2" xfId="6074" xr:uid="{F3A2CFB4-E1A1-4939-8DBE-BCEA59ABC1CB}"/>
    <cellStyle name="40% - Énfasis6 2 4 4 4" xfId="4007" xr:uid="{AE2FB1BD-2526-4427-BB5D-91D55831E16D}"/>
    <cellStyle name="40% - Énfasis6 2 4 5" xfId="1019" xr:uid="{00000000-0005-0000-0000-0000C1080000}"/>
    <cellStyle name="40% - Énfasis6 2 4 5 2" xfId="3093" xr:uid="{00000000-0005-0000-0000-0000C2080000}"/>
    <cellStyle name="40% - Énfasis6 2 4 5 2 2" xfId="6350" xr:uid="{A087C934-7ED5-4D5E-98FE-55B1835EA121}"/>
    <cellStyle name="40% - Énfasis6 2 4 5 3" xfId="4283" xr:uid="{148521E3-9F0F-4147-88BB-4E795358A70E}"/>
    <cellStyle name="40% - Énfasis6 2 4 6" xfId="1347" xr:uid="{00000000-0005-0000-0000-0000C3080000}"/>
    <cellStyle name="40% - Énfasis6 2 4 6 2" xfId="4606" xr:uid="{53DCA785-C9BE-4A95-830B-BBEBA18F9EF7}"/>
    <cellStyle name="40% - Énfasis6 2 4 7" xfId="2226" xr:uid="{00000000-0005-0000-0000-0000C4080000}"/>
    <cellStyle name="40% - Énfasis6 2 4 7 2" xfId="5483" xr:uid="{42BA5D01-E1B4-42B2-AA54-92821E908E01}"/>
    <cellStyle name="40% - Énfasis6 2 4 8" xfId="3416" xr:uid="{D308BF71-766D-4174-A610-FC97673AD032}"/>
    <cellStyle name="40% - Énfasis6 2 5" xfId="130" xr:uid="{00000000-0005-0000-0000-0000C5080000}"/>
    <cellStyle name="40% - Énfasis6 2 5 2" xfId="322" xr:uid="{00000000-0005-0000-0000-0000C6080000}"/>
    <cellStyle name="40% - Énfasis6 2 5 2 2" xfId="888" xr:uid="{00000000-0005-0000-0000-0000C7080000}"/>
    <cellStyle name="40% - Énfasis6 2 5 2 2 2" xfId="2088" xr:uid="{00000000-0005-0000-0000-0000C8080000}"/>
    <cellStyle name="40% - Énfasis6 2 5 2 2 2 2" xfId="5346" xr:uid="{E7E93EA2-CA02-449B-AF3A-8903AD906551}"/>
    <cellStyle name="40% - Énfasis6 2 5 2 2 3" xfId="2966" xr:uid="{00000000-0005-0000-0000-0000C9080000}"/>
    <cellStyle name="40% - Énfasis6 2 5 2 2 3 2" xfId="6223" xr:uid="{5204A1CD-F002-4BA4-BED2-4CB298CDB907}"/>
    <cellStyle name="40% - Énfasis6 2 5 2 2 4" xfId="4156" xr:uid="{7A26FCCF-3833-4215-B2FE-7DF1C8CBF6A4}"/>
    <cellStyle name="40% - Énfasis6 2 5 2 3" xfId="1168" xr:uid="{00000000-0005-0000-0000-0000CA080000}"/>
    <cellStyle name="40% - Énfasis6 2 5 2 3 2" xfId="3242" xr:uid="{00000000-0005-0000-0000-0000CB080000}"/>
    <cellStyle name="40% - Énfasis6 2 5 2 3 2 2" xfId="6499" xr:uid="{EB40A4D1-55D3-4923-8677-23F44B3BDDD4}"/>
    <cellStyle name="40% - Énfasis6 2 5 2 3 3" xfId="4432" xr:uid="{D26886BF-91C8-4BA8-B4C8-546BFB776693}"/>
    <cellStyle name="40% - Énfasis6 2 5 2 4" xfId="1549" xr:uid="{00000000-0005-0000-0000-0000CC080000}"/>
    <cellStyle name="40% - Énfasis6 2 5 2 4 2" xfId="4808" xr:uid="{C455B2D9-B211-44B9-A91C-E65AA22DF402}"/>
    <cellStyle name="40% - Énfasis6 2 5 2 5" xfId="2428" xr:uid="{00000000-0005-0000-0000-0000CD080000}"/>
    <cellStyle name="40% - Énfasis6 2 5 2 5 2" xfId="5685" xr:uid="{637D23FF-F63F-4B54-A1C5-0F7B5463DF56}"/>
    <cellStyle name="40% - Énfasis6 2 5 2 6" xfId="3618" xr:uid="{41735AE0-1F24-493D-9624-2EAECEB612A9}"/>
    <cellStyle name="40% - Énfasis6 2 5 3" xfId="559" xr:uid="{00000000-0005-0000-0000-0000CE080000}"/>
    <cellStyle name="40% - Énfasis6 2 5 3 2" xfId="1765" xr:uid="{00000000-0005-0000-0000-0000CF080000}"/>
    <cellStyle name="40% - Énfasis6 2 5 3 2 2" xfId="5024" xr:uid="{265D003E-57B1-4409-B85A-01764899F110}"/>
    <cellStyle name="40% - Énfasis6 2 5 3 3" xfId="2644" xr:uid="{00000000-0005-0000-0000-0000D0080000}"/>
    <cellStyle name="40% - Énfasis6 2 5 3 3 2" xfId="5901" xr:uid="{2C491A36-CC4C-402E-BF58-14C601E874FF}"/>
    <cellStyle name="40% - Énfasis6 2 5 3 4" xfId="3834" xr:uid="{8F68D033-8859-4BEA-9631-79B7FDA83677}"/>
    <cellStyle name="40% - Énfasis6 2 5 4" xfId="754" xr:uid="{00000000-0005-0000-0000-0000D1080000}"/>
    <cellStyle name="40% - Énfasis6 2 5 4 2" xfId="1954" xr:uid="{00000000-0005-0000-0000-0000D2080000}"/>
    <cellStyle name="40% - Énfasis6 2 5 4 2 2" xfId="5212" xr:uid="{CE79A019-14E6-4554-A3C5-E18D78538557}"/>
    <cellStyle name="40% - Énfasis6 2 5 4 3" xfId="2832" xr:uid="{00000000-0005-0000-0000-0000D3080000}"/>
    <cellStyle name="40% - Énfasis6 2 5 4 3 2" xfId="6089" xr:uid="{7B62D437-AB20-47F9-A744-1E5B881C53F9}"/>
    <cellStyle name="40% - Énfasis6 2 5 4 4" xfId="4022" xr:uid="{8B070493-0B95-4889-A149-E220640BE10E}"/>
    <cellStyle name="40% - Énfasis6 2 5 5" xfId="1034" xr:uid="{00000000-0005-0000-0000-0000D4080000}"/>
    <cellStyle name="40% - Énfasis6 2 5 5 2" xfId="3108" xr:uid="{00000000-0005-0000-0000-0000D5080000}"/>
    <cellStyle name="40% - Énfasis6 2 5 5 2 2" xfId="6365" xr:uid="{07A7341B-5BF0-4AE4-9CA6-A04D9077E8DF}"/>
    <cellStyle name="40% - Énfasis6 2 5 5 3" xfId="4298" xr:uid="{D7675B8B-6C80-42B3-B300-EC8B97859F2A}"/>
    <cellStyle name="40% - Énfasis6 2 5 6" xfId="1365" xr:uid="{00000000-0005-0000-0000-0000D6080000}"/>
    <cellStyle name="40% - Énfasis6 2 5 6 2" xfId="4624" xr:uid="{25B1DABB-963B-407E-A775-DB0B7D764040}"/>
    <cellStyle name="40% - Énfasis6 2 5 7" xfId="2244" xr:uid="{00000000-0005-0000-0000-0000D7080000}"/>
    <cellStyle name="40% - Énfasis6 2 5 7 2" xfId="5501" xr:uid="{A8D93A52-4F35-4689-BF06-BF41105CAE9D}"/>
    <cellStyle name="40% - Énfasis6 2 5 8" xfId="3434" xr:uid="{3FCC83FB-1BA1-4A2C-8829-22720676B22E}"/>
    <cellStyle name="40% - Énfasis6 2 6" xfId="148" xr:uid="{00000000-0005-0000-0000-0000D8080000}"/>
    <cellStyle name="40% - Énfasis6 2 6 2" xfId="340" xr:uid="{00000000-0005-0000-0000-0000D9080000}"/>
    <cellStyle name="40% - Énfasis6 2 6 2 2" xfId="903" xr:uid="{00000000-0005-0000-0000-0000DA080000}"/>
    <cellStyle name="40% - Énfasis6 2 6 2 2 2" xfId="2103" xr:uid="{00000000-0005-0000-0000-0000DB080000}"/>
    <cellStyle name="40% - Énfasis6 2 6 2 2 2 2" xfId="5361" xr:uid="{071154AF-8120-4DC0-BF18-6DE52DC3EBEB}"/>
    <cellStyle name="40% - Énfasis6 2 6 2 2 3" xfId="2981" xr:uid="{00000000-0005-0000-0000-0000DC080000}"/>
    <cellStyle name="40% - Énfasis6 2 6 2 2 3 2" xfId="6238" xr:uid="{62C693BC-D53E-44DC-90AB-24D160606209}"/>
    <cellStyle name="40% - Énfasis6 2 6 2 2 4" xfId="4171" xr:uid="{62F622D1-960A-4781-80C3-8D181BA756CC}"/>
    <cellStyle name="40% - Énfasis6 2 6 2 3" xfId="1183" xr:uid="{00000000-0005-0000-0000-0000DD080000}"/>
    <cellStyle name="40% - Énfasis6 2 6 2 3 2" xfId="3257" xr:uid="{00000000-0005-0000-0000-0000DE080000}"/>
    <cellStyle name="40% - Énfasis6 2 6 2 3 2 2" xfId="6514" xr:uid="{BEBA2ECD-BC81-4C3E-9B52-C2D07591FD1A}"/>
    <cellStyle name="40% - Énfasis6 2 6 2 3 3" xfId="4447" xr:uid="{C17E5B96-C2B0-45EB-8B35-6641F91DF13D}"/>
    <cellStyle name="40% - Énfasis6 2 6 2 4" xfId="1567" xr:uid="{00000000-0005-0000-0000-0000DF080000}"/>
    <cellStyle name="40% - Énfasis6 2 6 2 4 2" xfId="4826" xr:uid="{408C0169-317C-4FAA-A4B4-BC1120E0E999}"/>
    <cellStyle name="40% - Énfasis6 2 6 2 5" xfId="2446" xr:uid="{00000000-0005-0000-0000-0000E0080000}"/>
    <cellStyle name="40% - Énfasis6 2 6 2 5 2" xfId="5703" xr:uid="{8950D157-9669-4D34-8515-33F859341070}"/>
    <cellStyle name="40% - Énfasis6 2 6 2 6" xfId="3636" xr:uid="{076AA802-C105-47C3-A9C4-53898FC7CC61}"/>
    <cellStyle name="40% - Énfasis6 2 6 3" xfId="574" xr:uid="{00000000-0005-0000-0000-0000E1080000}"/>
    <cellStyle name="40% - Énfasis6 2 6 3 2" xfId="1780" xr:uid="{00000000-0005-0000-0000-0000E2080000}"/>
    <cellStyle name="40% - Énfasis6 2 6 3 2 2" xfId="5039" xr:uid="{32EA377F-8332-43C8-9D28-EAA9CA1072C5}"/>
    <cellStyle name="40% - Énfasis6 2 6 3 3" xfId="2659" xr:uid="{00000000-0005-0000-0000-0000E3080000}"/>
    <cellStyle name="40% - Énfasis6 2 6 3 3 2" xfId="5916" xr:uid="{C20CD891-8311-4EDB-8B3E-174B8E8270C2}"/>
    <cellStyle name="40% - Énfasis6 2 6 3 4" xfId="3849" xr:uid="{E5AA5045-C018-4AD3-B932-9AA1237C3443}"/>
    <cellStyle name="40% - Énfasis6 2 6 4" xfId="769" xr:uid="{00000000-0005-0000-0000-0000E4080000}"/>
    <cellStyle name="40% - Énfasis6 2 6 4 2" xfId="1969" xr:uid="{00000000-0005-0000-0000-0000E5080000}"/>
    <cellStyle name="40% - Énfasis6 2 6 4 2 2" xfId="5227" xr:uid="{6958290E-D61C-4B2C-B21C-82117CEAB957}"/>
    <cellStyle name="40% - Énfasis6 2 6 4 3" xfId="2847" xr:uid="{00000000-0005-0000-0000-0000E6080000}"/>
    <cellStyle name="40% - Énfasis6 2 6 4 3 2" xfId="6104" xr:uid="{E705E74A-73AF-4948-8F42-388258828274}"/>
    <cellStyle name="40% - Énfasis6 2 6 4 4" xfId="4037" xr:uid="{4075FBD1-2DAA-47E8-AEB7-E545F43F2A52}"/>
    <cellStyle name="40% - Énfasis6 2 6 5" xfId="1049" xr:uid="{00000000-0005-0000-0000-0000E7080000}"/>
    <cellStyle name="40% - Énfasis6 2 6 5 2" xfId="3123" xr:uid="{00000000-0005-0000-0000-0000E8080000}"/>
    <cellStyle name="40% - Énfasis6 2 6 5 2 2" xfId="6380" xr:uid="{01E385DF-9D41-4F5D-9C96-449E38C349D1}"/>
    <cellStyle name="40% - Énfasis6 2 6 5 3" xfId="4313" xr:uid="{68EB6F54-7E13-4FDC-AE9E-47857AD56C25}"/>
    <cellStyle name="40% - Énfasis6 2 6 6" xfId="1383" xr:uid="{00000000-0005-0000-0000-0000E9080000}"/>
    <cellStyle name="40% - Énfasis6 2 6 6 2" xfId="4642" xr:uid="{D72E992C-55FA-4C13-B4D9-6A5910FBC3C1}"/>
    <cellStyle name="40% - Énfasis6 2 6 7" xfId="2262" xr:uid="{00000000-0005-0000-0000-0000EA080000}"/>
    <cellStyle name="40% - Énfasis6 2 6 7 2" xfId="5519" xr:uid="{9CED4AE8-CF4C-4649-A480-19AB1A0A605E}"/>
    <cellStyle name="40% - Énfasis6 2 6 8" xfId="3452" xr:uid="{4D2F50D7-F226-4E64-AC7C-3FF71463CEC5}"/>
    <cellStyle name="40% - Énfasis6 2 7" xfId="167" xr:uid="{00000000-0005-0000-0000-0000EB080000}"/>
    <cellStyle name="40% - Énfasis6 2 7 2" xfId="359" xr:uid="{00000000-0005-0000-0000-0000EC080000}"/>
    <cellStyle name="40% - Énfasis6 2 7 2 2" xfId="918" xr:uid="{00000000-0005-0000-0000-0000ED080000}"/>
    <cellStyle name="40% - Énfasis6 2 7 2 2 2" xfId="2118" xr:uid="{00000000-0005-0000-0000-0000EE080000}"/>
    <cellStyle name="40% - Énfasis6 2 7 2 2 2 2" xfId="5376" xr:uid="{CD772F5D-F739-4534-BA13-49B42FD6913D}"/>
    <cellStyle name="40% - Énfasis6 2 7 2 2 3" xfId="2996" xr:uid="{00000000-0005-0000-0000-0000EF080000}"/>
    <cellStyle name="40% - Énfasis6 2 7 2 2 3 2" xfId="6253" xr:uid="{85564F10-468A-43EF-89EE-EBDD5FDD0654}"/>
    <cellStyle name="40% - Énfasis6 2 7 2 2 4" xfId="4186" xr:uid="{356F1B1A-5691-46C8-960D-C86D6833C6F2}"/>
    <cellStyle name="40% - Énfasis6 2 7 2 3" xfId="1198" xr:uid="{00000000-0005-0000-0000-0000F0080000}"/>
    <cellStyle name="40% - Énfasis6 2 7 2 3 2" xfId="3272" xr:uid="{00000000-0005-0000-0000-0000F1080000}"/>
    <cellStyle name="40% - Énfasis6 2 7 2 3 2 2" xfId="6529" xr:uid="{5E1BE3F9-74B7-4CDC-931D-A017421B93CA}"/>
    <cellStyle name="40% - Énfasis6 2 7 2 3 3" xfId="4462" xr:uid="{AD4A8D70-DC81-47FD-B577-32CB30ED5B3C}"/>
    <cellStyle name="40% - Énfasis6 2 7 2 4" xfId="1586" xr:uid="{00000000-0005-0000-0000-0000F2080000}"/>
    <cellStyle name="40% - Énfasis6 2 7 2 4 2" xfId="4845" xr:uid="{34E35202-DE9C-471D-93CA-3EDBD36BF326}"/>
    <cellStyle name="40% - Énfasis6 2 7 2 5" xfId="2465" xr:uid="{00000000-0005-0000-0000-0000F3080000}"/>
    <cellStyle name="40% - Énfasis6 2 7 2 5 2" xfId="5722" xr:uid="{922E980B-1373-436E-86C9-2B5D58CE2CF3}"/>
    <cellStyle name="40% - Énfasis6 2 7 2 6" xfId="3655" xr:uid="{5FFEB80E-9DE9-4D70-B0E8-6B95D657075A}"/>
    <cellStyle name="40% - Énfasis6 2 7 3" xfId="589" xr:uid="{00000000-0005-0000-0000-0000F4080000}"/>
    <cellStyle name="40% - Énfasis6 2 7 3 2" xfId="1795" xr:uid="{00000000-0005-0000-0000-0000F5080000}"/>
    <cellStyle name="40% - Énfasis6 2 7 3 2 2" xfId="5054" xr:uid="{1861BC40-8715-4B8E-9DF7-C88CDB2ADB3C}"/>
    <cellStyle name="40% - Énfasis6 2 7 3 3" xfId="2674" xr:uid="{00000000-0005-0000-0000-0000F6080000}"/>
    <cellStyle name="40% - Énfasis6 2 7 3 3 2" xfId="5931" xr:uid="{FCB514EF-7F58-4D09-935B-FC4FBF547FC5}"/>
    <cellStyle name="40% - Énfasis6 2 7 3 4" xfId="3864" xr:uid="{AFC11367-FFA1-402F-A9D0-576DBA164C4E}"/>
    <cellStyle name="40% - Énfasis6 2 7 4" xfId="784" xr:uid="{00000000-0005-0000-0000-0000F7080000}"/>
    <cellStyle name="40% - Énfasis6 2 7 4 2" xfId="1984" xr:uid="{00000000-0005-0000-0000-0000F8080000}"/>
    <cellStyle name="40% - Énfasis6 2 7 4 2 2" xfId="5242" xr:uid="{2FE6D69F-A698-4C68-AD64-F6D649CCF09F}"/>
    <cellStyle name="40% - Énfasis6 2 7 4 3" xfId="2862" xr:uid="{00000000-0005-0000-0000-0000F9080000}"/>
    <cellStyle name="40% - Énfasis6 2 7 4 3 2" xfId="6119" xr:uid="{7A6E9F18-8328-4938-ACAB-1AB78104ADAA}"/>
    <cellStyle name="40% - Énfasis6 2 7 4 4" xfId="4052" xr:uid="{A1513E54-2BC6-40AE-891F-DA69B898A34F}"/>
    <cellStyle name="40% - Énfasis6 2 7 5" xfId="1064" xr:uid="{00000000-0005-0000-0000-0000FA080000}"/>
    <cellStyle name="40% - Énfasis6 2 7 5 2" xfId="3138" xr:uid="{00000000-0005-0000-0000-0000FB080000}"/>
    <cellStyle name="40% - Énfasis6 2 7 5 2 2" xfId="6395" xr:uid="{FD3B7B58-9161-4A18-A81D-D10DCA569CDD}"/>
    <cellStyle name="40% - Énfasis6 2 7 5 3" xfId="4328" xr:uid="{724C636B-1113-46AA-8585-D0F37B2719BB}"/>
    <cellStyle name="40% - Énfasis6 2 7 6" xfId="1402" xr:uid="{00000000-0005-0000-0000-0000FC080000}"/>
    <cellStyle name="40% - Énfasis6 2 7 6 2" xfId="4661" xr:uid="{D28CCC28-64A5-4CAF-BAE0-EB95A6A020D8}"/>
    <cellStyle name="40% - Énfasis6 2 7 7" xfId="2281" xr:uid="{00000000-0005-0000-0000-0000FD080000}"/>
    <cellStyle name="40% - Énfasis6 2 7 7 2" xfId="5538" xr:uid="{3827F41E-9F0C-4F64-8E17-2CF1D0D6444A}"/>
    <cellStyle name="40% - Énfasis6 2 7 8" xfId="3471" xr:uid="{B927CC1A-E79D-43DF-A557-142A2C0FCE81}"/>
    <cellStyle name="40% - Énfasis6 2 8" xfId="186" xr:uid="{00000000-0005-0000-0000-0000FE080000}"/>
    <cellStyle name="40% - Énfasis6 2 8 2" xfId="378" xr:uid="{00000000-0005-0000-0000-0000FF080000}"/>
    <cellStyle name="40% - Énfasis6 2 8 2 2" xfId="933" xr:uid="{00000000-0005-0000-0000-000000090000}"/>
    <cellStyle name="40% - Énfasis6 2 8 2 2 2" xfId="2133" xr:uid="{00000000-0005-0000-0000-000001090000}"/>
    <cellStyle name="40% - Énfasis6 2 8 2 2 2 2" xfId="5391" xr:uid="{0251AC21-FCE7-46A7-80B4-BE669037B64F}"/>
    <cellStyle name="40% - Énfasis6 2 8 2 2 3" xfId="3011" xr:uid="{00000000-0005-0000-0000-000002090000}"/>
    <cellStyle name="40% - Énfasis6 2 8 2 2 3 2" xfId="6268" xr:uid="{D792609C-0E48-419E-966B-6E6E7DE8C624}"/>
    <cellStyle name="40% - Énfasis6 2 8 2 2 4" xfId="4201" xr:uid="{49925361-AFC3-41CD-B25F-0D507BEA5175}"/>
    <cellStyle name="40% - Énfasis6 2 8 2 3" xfId="1213" xr:uid="{00000000-0005-0000-0000-000003090000}"/>
    <cellStyle name="40% - Énfasis6 2 8 2 3 2" xfId="3287" xr:uid="{00000000-0005-0000-0000-000004090000}"/>
    <cellStyle name="40% - Énfasis6 2 8 2 3 2 2" xfId="6544" xr:uid="{81B1255A-A288-4BF2-A172-905BD6046C68}"/>
    <cellStyle name="40% - Énfasis6 2 8 2 3 3" xfId="4477" xr:uid="{62F0D1C6-8536-4BC6-8617-495CC1B10EE5}"/>
    <cellStyle name="40% - Énfasis6 2 8 2 4" xfId="1604" xr:uid="{00000000-0005-0000-0000-000005090000}"/>
    <cellStyle name="40% - Énfasis6 2 8 2 4 2" xfId="4863" xr:uid="{D349F697-06F3-4672-BFE7-F67229658C9F}"/>
    <cellStyle name="40% - Énfasis6 2 8 2 5" xfId="2483" xr:uid="{00000000-0005-0000-0000-000006090000}"/>
    <cellStyle name="40% - Énfasis6 2 8 2 5 2" xfId="5740" xr:uid="{BEEDA26E-FCD4-4AD7-9305-02ED7402FE3D}"/>
    <cellStyle name="40% - Énfasis6 2 8 2 6" xfId="3673" xr:uid="{0920BB4F-6E9B-486F-9E43-4E7FFCAB8E44}"/>
    <cellStyle name="40% - Énfasis6 2 8 3" xfId="604" xr:uid="{00000000-0005-0000-0000-000007090000}"/>
    <cellStyle name="40% - Énfasis6 2 8 3 2" xfId="1810" xr:uid="{00000000-0005-0000-0000-000008090000}"/>
    <cellStyle name="40% - Énfasis6 2 8 3 2 2" xfId="5069" xr:uid="{B44BBE82-8C50-4832-A7A6-558276677FE1}"/>
    <cellStyle name="40% - Énfasis6 2 8 3 3" xfId="2689" xr:uid="{00000000-0005-0000-0000-000009090000}"/>
    <cellStyle name="40% - Énfasis6 2 8 3 3 2" xfId="5946" xr:uid="{F9503E92-BC6C-44ED-B5F6-2B71B92260AB}"/>
    <cellStyle name="40% - Énfasis6 2 8 3 4" xfId="3879" xr:uid="{81C19509-41E8-4346-8C48-650A43CA4308}"/>
    <cellStyle name="40% - Énfasis6 2 8 4" xfId="799" xr:uid="{00000000-0005-0000-0000-00000A090000}"/>
    <cellStyle name="40% - Énfasis6 2 8 4 2" xfId="1999" xr:uid="{00000000-0005-0000-0000-00000B090000}"/>
    <cellStyle name="40% - Énfasis6 2 8 4 2 2" xfId="5257" xr:uid="{391495CD-8217-43D0-B338-3C4F42799E71}"/>
    <cellStyle name="40% - Énfasis6 2 8 4 3" xfId="2877" xr:uid="{00000000-0005-0000-0000-00000C090000}"/>
    <cellStyle name="40% - Énfasis6 2 8 4 3 2" xfId="6134" xr:uid="{EBFD9B9B-98D5-48F1-866A-37424818BD7B}"/>
    <cellStyle name="40% - Énfasis6 2 8 4 4" xfId="4067" xr:uid="{2CAD9FE2-FA86-4F15-AF6E-9A2189914F1C}"/>
    <cellStyle name="40% - Énfasis6 2 8 5" xfId="1079" xr:uid="{00000000-0005-0000-0000-00000D090000}"/>
    <cellStyle name="40% - Énfasis6 2 8 5 2" xfId="3153" xr:uid="{00000000-0005-0000-0000-00000E090000}"/>
    <cellStyle name="40% - Énfasis6 2 8 5 2 2" xfId="6410" xr:uid="{B49E7069-F05C-4E3D-AB83-6A8957795B1C}"/>
    <cellStyle name="40% - Énfasis6 2 8 5 3" xfId="4343" xr:uid="{99BEBB35-438F-4FD7-811F-90C6D404BD12}"/>
    <cellStyle name="40% - Énfasis6 2 8 6" xfId="1420" xr:uid="{00000000-0005-0000-0000-00000F090000}"/>
    <cellStyle name="40% - Énfasis6 2 8 6 2" xfId="4679" xr:uid="{28E32D0E-96F8-4982-B33F-F548F4148320}"/>
    <cellStyle name="40% - Énfasis6 2 8 7" xfId="2299" xr:uid="{00000000-0005-0000-0000-000010090000}"/>
    <cellStyle name="40% - Énfasis6 2 8 7 2" xfId="5556" xr:uid="{8C739C6D-69F8-4D1A-9375-271FE27DA114}"/>
    <cellStyle name="40% - Énfasis6 2 8 8" xfId="3489" xr:uid="{2863DF65-DEB6-4217-829D-99B3D648BDF1}"/>
    <cellStyle name="40% - Énfasis6 2 9" xfId="205" xr:uid="{00000000-0005-0000-0000-000011090000}"/>
    <cellStyle name="40% - Énfasis6 2 9 2" xfId="397" xr:uid="{00000000-0005-0000-0000-000012090000}"/>
    <cellStyle name="40% - Énfasis6 2 9 2 2" xfId="948" xr:uid="{00000000-0005-0000-0000-000013090000}"/>
    <cellStyle name="40% - Énfasis6 2 9 2 2 2" xfId="2148" xr:uid="{00000000-0005-0000-0000-000014090000}"/>
    <cellStyle name="40% - Énfasis6 2 9 2 2 2 2" xfId="5406" xr:uid="{3387A1D1-7985-4F69-AC6B-958D2965D5D3}"/>
    <cellStyle name="40% - Énfasis6 2 9 2 2 3" xfId="3026" xr:uid="{00000000-0005-0000-0000-000015090000}"/>
    <cellStyle name="40% - Énfasis6 2 9 2 2 3 2" xfId="6283" xr:uid="{D07DAA37-ECC2-4E73-A693-6A9CF7D5593D}"/>
    <cellStyle name="40% - Énfasis6 2 9 2 2 4" xfId="4216" xr:uid="{80FB366D-F5A3-4DD6-85ED-A40F6ED45631}"/>
    <cellStyle name="40% - Énfasis6 2 9 2 3" xfId="1228" xr:uid="{00000000-0005-0000-0000-000016090000}"/>
    <cellStyle name="40% - Énfasis6 2 9 2 3 2" xfId="3302" xr:uid="{00000000-0005-0000-0000-000017090000}"/>
    <cellStyle name="40% - Énfasis6 2 9 2 3 2 2" xfId="6559" xr:uid="{0D72A4A2-FD46-45EE-8BC6-4641A87B84B4}"/>
    <cellStyle name="40% - Énfasis6 2 9 2 3 3" xfId="4492" xr:uid="{66B1B33F-7667-402E-9387-E5590822AD55}"/>
    <cellStyle name="40% - Énfasis6 2 9 2 4" xfId="1622" xr:uid="{00000000-0005-0000-0000-000018090000}"/>
    <cellStyle name="40% - Énfasis6 2 9 2 4 2" xfId="4881" xr:uid="{F28FCC15-739C-4368-A3A0-70249A311689}"/>
    <cellStyle name="40% - Énfasis6 2 9 2 5" xfId="2501" xr:uid="{00000000-0005-0000-0000-000019090000}"/>
    <cellStyle name="40% - Énfasis6 2 9 2 5 2" xfId="5758" xr:uid="{47A1C885-6C64-4A81-8E86-48A6CA37393D}"/>
    <cellStyle name="40% - Énfasis6 2 9 2 6" xfId="3691" xr:uid="{6A0FA80D-76AD-48B4-BFD5-2CFAE0254921}"/>
    <cellStyle name="40% - Énfasis6 2 9 3" xfId="619" xr:uid="{00000000-0005-0000-0000-00001A090000}"/>
    <cellStyle name="40% - Énfasis6 2 9 3 2" xfId="1825" xr:uid="{00000000-0005-0000-0000-00001B090000}"/>
    <cellStyle name="40% - Énfasis6 2 9 3 2 2" xfId="5084" xr:uid="{6BD6EADF-1D90-4D3D-9F44-2C25ED122C7A}"/>
    <cellStyle name="40% - Énfasis6 2 9 3 3" xfId="2704" xr:uid="{00000000-0005-0000-0000-00001C090000}"/>
    <cellStyle name="40% - Énfasis6 2 9 3 3 2" xfId="5961" xr:uid="{9523BFFF-064C-4C7C-B437-6CC0FAAEF91B}"/>
    <cellStyle name="40% - Énfasis6 2 9 3 4" xfId="3894" xr:uid="{38C32D7D-A2D6-4B28-B672-4AECB4404E3C}"/>
    <cellStyle name="40% - Énfasis6 2 9 4" xfId="814" xr:uid="{00000000-0005-0000-0000-00001D090000}"/>
    <cellStyle name="40% - Énfasis6 2 9 4 2" xfId="2014" xr:uid="{00000000-0005-0000-0000-00001E090000}"/>
    <cellStyle name="40% - Énfasis6 2 9 4 2 2" xfId="5272" xr:uid="{FDEF677E-5417-4900-A296-F844785585EF}"/>
    <cellStyle name="40% - Énfasis6 2 9 4 3" xfId="2892" xr:uid="{00000000-0005-0000-0000-00001F090000}"/>
    <cellStyle name="40% - Énfasis6 2 9 4 3 2" xfId="6149" xr:uid="{8779F439-43DD-462B-B3B9-D1B510B41923}"/>
    <cellStyle name="40% - Énfasis6 2 9 4 4" xfId="4082" xr:uid="{F26D7BD7-45B7-457A-8090-7D5F80CF164C}"/>
    <cellStyle name="40% - Énfasis6 2 9 5" xfId="1094" xr:uid="{00000000-0005-0000-0000-000020090000}"/>
    <cellStyle name="40% - Énfasis6 2 9 5 2" xfId="3168" xr:uid="{00000000-0005-0000-0000-000021090000}"/>
    <cellStyle name="40% - Énfasis6 2 9 5 2 2" xfId="6425" xr:uid="{E7545864-F837-4074-BB72-62B5CDB1F952}"/>
    <cellStyle name="40% - Énfasis6 2 9 5 3" xfId="4358" xr:uid="{49B12FF2-DEA1-442D-8726-066FEB3E536C}"/>
    <cellStyle name="40% - Énfasis6 2 9 6" xfId="1438" xr:uid="{00000000-0005-0000-0000-000022090000}"/>
    <cellStyle name="40% - Énfasis6 2 9 6 2" xfId="4697" xr:uid="{AF6A0F0E-6045-4F0F-8595-AEDEBFEEF756}"/>
    <cellStyle name="40% - Énfasis6 2 9 7" xfId="2317" xr:uid="{00000000-0005-0000-0000-000023090000}"/>
    <cellStyle name="40% - Énfasis6 2 9 7 2" xfId="5574" xr:uid="{873CEF89-A499-44CF-8B22-C0D9E7ADB7A4}"/>
    <cellStyle name="40% - Énfasis6 2 9 8" xfId="3507" xr:uid="{5A1B5F1A-F561-4461-BD0B-E578C67B9D38}"/>
    <cellStyle name="60% - Énfasis1 2" xfId="18" xr:uid="{00000000-0005-0000-0000-000024090000}"/>
    <cellStyle name="60% - Énfasis2 2" xfId="19" xr:uid="{00000000-0005-0000-0000-000025090000}"/>
    <cellStyle name="60% - Énfasis3 2" xfId="20" xr:uid="{00000000-0005-0000-0000-000026090000}"/>
    <cellStyle name="60% - Énfasis4 2" xfId="21" xr:uid="{00000000-0005-0000-0000-000027090000}"/>
    <cellStyle name="60% - Énfasis5 2" xfId="22" xr:uid="{00000000-0005-0000-0000-000028090000}"/>
    <cellStyle name="60% - Énfasis6 2" xfId="23" xr:uid="{00000000-0005-0000-0000-000029090000}"/>
    <cellStyle name="Buena 2" xfId="24" xr:uid="{00000000-0005-0000-0000-00002A090000}"/>
    <cellStyle name="Buena 3" xfId="73" xr:uid="{00000000-0005-0000-0000-00002B090000}"/>
    <cellStyle name="Cálculo 2" xfId="25" xr:uid="{00000000-0005-0000-0000-00002C090000}"/>
    <cellStyle name="Celda de comprobación 2" xfId="26" xr:uid="{00000000-0005-0000-0000-00002D090000}"/>
    <cellStyle name="Celda vinculada 2" xfId="27" xr:uid="{00000000-0005-0000-0000-00002E090000}"/>
    <cellStyle name="Date" xfId="439" xr:uid="{00000000-0005-0000-0000-00002F090000}"/>
    <cellStyle name="Dezimal [0]_dimon" xfId="440" xr:uid="{00000000-0005-0000-0000-000030090000}"/>
    <cellStyle name="Dezimal_dimon" xfId="441" xr:uid="{00000000-0005-0000-0000-000031090000}"/>
    <cellStyle name="Encabezado 4 2" xfId="28" xr:uid="{00000000-0005-0000-0000-000032090000}"/>
    <cellStyle name="Énfasis1 2" xfId="29" xr:uid="{00000000-0005-0000-0000-000033090000}"/>
    <cellStyle name="Énfasis2 2" xfId="30" xr:uid="{00000000-0005-0000-0000-000034090000}"/>
    <cellStyle name="Énfasis3 2" xfId="31" xr:uid="{00000000-0005-0000-0000-000035090000}"/>
    <cellStyle name="Énfasis4 2" xfId="32" xr:uid="{00000000-0005-0000-0000-000036090000}"/>
    <cellStyle name="Énfasis5 2" xfId="33" xr:uid="{00000000-0005-0000-0000-000037090000}"/>
    <cellStyle name="Énfasis6 2" xfId="34" xr:uid="{00000000-0005-0000-0000-000038090000}"/>
    <cellStyle name="Entrada 2" xfId="35" xr:uid="{00000000-0005-0000-0000-000039090000}"/>
    <cellStyle name="Euro" xfId="1" xr:uid="{00000000-0005-0000-0000-00003A090000}"/>
    <cellStyle name="Euro 10" xfId="442" xr:uid="{00000000-0005-0000-0000-00003B090000}"/>
    <cellStyle name="Euro 10 2" xfId="1244" xr:uid="{00000000-0005-0000-0000-00003C090000}"/>
    <cellStyle name="Euro 11" xfId="656" xr:uid="{00000000-0005-0000-0000-00003D090000}"/>
    <cellStyle name="Euro 11 2" xfId="1859" xr:uid="{00000000-0005-0000-0000-00003E090000}"/>
    <cellStyle name="Euro 12" xfId="6620" xr:uid="{02C477C8-672F-416C-87C7-DA2DE9C45ACD}"/>
    <cellStyle name="Euro 2" xfId="36" xr:uid="{00000000-0005-0000-0000-00003F090000}"/>
    <cellStyle name="Euro 2 2" xfId="252" xr:uid="{00000000-0005-0000-0000-000040090000}"/>
    <cellStyle name="Euro 3" xfId="74" xr:uid="{00000000-0005-0000-0000-000041090000}"/>
    <cellStyle name="Euro 3 2" xfId="267" xr:uid="{00000000-0005-0000-0000-000042090000}"/>
    <cellStyle name="Euro 4" xfId="93" xr:uid="{00000000-0005-0000-0000-000043090000}"/>
    <cellStyle name="Euro 4 2" xfId="285" xr:uid="{00000000-0005-0000-0000-000044090000}"/>
    <cellStyle name="Euro 5" xfId="112" xr:uid="{00000000-0005-0000-0000-000045090000}"/>
    <cellStyle name="Euro 5 2" xfId="304" xr:uid="{00000000-0005-0000-0000-000046090000}"/>
    <cellStyle name="Euro 6" xfId="168" xr:uid="{00000000-0005-0000-0000-000047090000}"/>
    <cellStyle name="Euro 6 2" xfId="360" xr:uid="{00000000-0005-0000-0000-000048090000}"/>
    <cellStyle name="Euro 7" xfId="187" xr:uid="{00000000-0005-0000-0000-000049090000}"/>
    <cellStyle name="Euro 7 2" xfId="379" xr:uid="{00000000-0005-0000-0000-00004A090000}"/>
    <cellStyle name="Euro 8" xfId="224" xr:uid="{00000000-0005-0000-0000-00004B090000}"/>
    <cellStyle name="Euro 8 2" xfId="404" xr:uid="{00000000-0005-0000-0000-00004C090000}"/>
    <cellStyle name="Euro 9" xfId="237" xr:uid="{00000000-0005-0000-0000-00004D090000}"/>
    <cellStyle name="Euro 9 2" xfId="414" xr:uid="{00000000-0005-0000-0000-00004E090000}"/>
    <cellStyle name="Fixed" xfId="443" xr:uid="{00000000-0005-0000-0000-00004F090000}"/>
    <cellStyle name="Heading1" xfId="444" xr:uid="{00000000-0005-0000-0000-000050090000}"/>
    <cellStyle name="Heading2" xfId="445" xr:uid="{00000000-0005-0000-0000-000051090000}"/>
    <cellStyle name="Incorrecto 2" xfId="37" xr:uid="{00000000-0005-0000-0000-000052090000}"/>
    <cellStyle name="Millares" xfId="2" builtinId="3"/>
    <cellStyle name="Millares 2" xfId="75" xr:uid="{00000000-0005-0000-0000-000054090000}"/>
    <cellStyle name="Millares 2 10" xfId="231" xr:uid="{00000000-0005-0000-0000-000055090000}"/>
    <cellStyle name="Millares 2 10 2" xfId="408" xr:uid="{00000000-0005-0000-0000-000056090000}"/>
    <cellStyle name="Millares 2 10 2 2" xfId="1632" xr:uid="{00000000-0005-0000-0000-000057090000}"/>
    <cellStyle name="Millares 2 10 2 2 2" xfId="4891" xr:uid="{141092AE-9FF7-4F8A-B6A9-59B1597ADB48}"/>
    <cellStyle name="Millares 2 10 2 3" xfId="2511" xr:uid="{00000000-0005-0000-0000-000058090000}"/>
    <cellStyle name="Millares 2 10 2 3 2" xfId="5768" xr:uid="{54843947-3DCB-4AB2-B326-9199AEEB4261}"/>
    <cellStyle name="Millares 2 10 2 4" xfId="3701" xr:uid="{A4C23AD2-7FE2-4091-90BA-AA65A2E6283B}"/>
    <cellStyle name="Millares 2 10 3" xfId="1463" xr:uid="{00000000-0005-0000-0000-000059090000}"/>
    <cellStyle name="Millares 2 10 3 2" xfId="4722" xr:uid="{FDD2B9B9-6B55-44F1-977B-43A6DCDED6D8}"/>
    <cellStyle name="Millares 2 10 4" xfId="2342" xr:uid="{00000000-0005-0000-0000-00005A090000}"/>
    <cellStyle name="Millares 2 10 4 2" xfId="5599" xr:uid="{2E3552FC-09B7-4FAD-AE6A-851ACB9ADAB3}"/>
    <cellStyle name="Millares 2 10 5" xfId="3532" xr:uid="{DA66D532-59B5-492E-AE46-0440BAB65F05}"/>
    <cellStyle name="Millares 2 11" xfId="234" xr:uid="{00000000-0005-0000-0000-00005B090000}"/>
    <cellStyle name="Millares 2 11 2" xfId="411" xr:uid="{00000000-0005-0000-0000-00005C090000}"/>
    <cellStyle name="Millares 2 11 2 2" xfId="1635" xr:uid="{00000000-0005-0000-0000-00005D090000}"/>
    <cellStyle name="Millares 2 11 2 2 2" xfId="4894" xr:uid="{E4AE78F0-8186-4086-931B-17EF2E687515}"/>
    <cellStyle name="Millares 2 11 2 3" xfId="2514" xr:uid="{00000000-0005-0000-0000-00005E090000}"/>
    <cellStyle name="Millares 2 11 2 3 2" xfId="5771" xr:uid="{216ADACF-504A-4D47-B4F8-37F3A8C4579B}"/>
    <cellStyle name="Millares 2 11 2 4" xfId="3704" xr:uid="{D00390FD-44E5-4810-BAAB-3E7103FB8397}"/>
    <cellStyle name="Millares 2 11 3" xfId="1466" xr:uid="{00000000-0005-0000-0000-00005F090000}"/>
    <cellStyle name="Millares 2 11 3 2" xfId="4725" xr:uid="{705F3C0A-CAA8-4ECF-AE3E-2FF38A023BAD}"/>
    <cellStyle name="Millares 2 11 4" xfId="2345" xr:uid="{00000000-0005-0000-0000-000060090000}"/>
    <cellStyle name="Millares 2 11 4 2" xfId="5602" xr:uid="{FB6A91F9-3AD8-4CEA-874A-E3D27C392BAF}"/>
    <cellStyle name="Millares 2 11 5" xfId="3535" xr:uid="{0D654472-9DE8-46F7-B247-16F278AF1F0C}"/>
    <cellStyle name="Millares 2 12" xfId="238" xr:uid="{00000000-0005-0000-0000-000061090000}"/>
    <cellStyle name="Millares 2 12 2" xfId="415" xr:uid="{00000000-0005-0000-0000-000062090000}"/>
    <cellStyle name="Millares 2 12 2 2" xfId="1638" xr:uid="{00000000-0005-0000-0000-000063090000}"/>
    <cellStyle name="Millares 2 12 2 2 2" xfId="4897" xr:uid="{AD16F748-42D4-4597-B9DC-FA3F0F6FB3C3}"/>
    <cellStyle name="Millares 2 12 2 3" xfId="2517" xr:uid="{00000000-0005-0000-0000-000064090000}"/>
    <cellStyle name="Millares 2 12 2 3 2" xfId="5774" xr:uid="{8F2A2F96-593D-4D46-9007-EB8BE3DEB4AF}"/>
    <cellStyle name="Millares 2 12 2 4" xfId="3707" xr:uid="{CC2870E4-6C17-4D4C-B410-00C1536C70B9}"/>
    <cellStyle name="Millares 2 12 3" xfId="1469" xr:uid="{00000000-0005-0000-0000-000065090000}"/>
    <cellStyle name="Millares 2 12 3 2" xfId="4728" xr:uid="{CF427FD0-BC4B-413E-9CD8-513D45172786}"/>
    <cellStyle name="Millares 2 12 4" xfId="2348" xr:uid="{00000000-0005-0000-0000-000066090000}"/>
    <cellStyle name="Millares 2 12 4 2" xfId="5605" xr:uid="{8B2361EA-0C39-4390-8797-297946EA9A9F}"/>
    <cellStyle name="Millares 2 12 5" xfId="3538" xr:uid="{91F2610D-3999-43B4-A8F7-3C8BD0C807FF}"/>
    <cellStyle name="Millares 2 13" xfId="241" xr:uid="{00000000-0005-0000-0000-000067090000}"/>
    <cellStyle name="Millares 2 13 2" xfId="418" xr:uid="{00000000-0005-0000-0000-000068090000}"/>
    <cellStyle name="Millares 2 13 2 2" xfId="1641" xr:uid="{00000000-0005-0000-0000-000069090000}"/>
    <cellStyle name="Millares 2 13 2 2 2" xfId="4900" xr:uid="{4E8D6BAA-24B0-448A-A73B-C58ED79FD710}"/>
    <cellStyle name="Millares 2 13 2 3" xfId="2520" xr:uid="{00000000-0005-0000-0000-00006A090000}"/>
    <cellStyle name="Millares 2 13 2 3 2" xfId="5777" xr:uid="{9256BF48-7C92-4BD9-85C0-0E4C99270554}"/>
    <cellStyle name="Millares 2 13 2 4" xfId="3710" xr:uid="{784C0C0C-CC35-4A83-AE86-41ADAA85DB07}"/>
    <cellStyle name="Millares 2 13 3" xfId="1472" xr:uid="{00000000-0005-0000-0000-00006B090000}"/>
    <cellStyle name="Millares 2 13 3 2" xfId="4731" xr:uid="{0089B35C-91E3-4541-ACC0-C614FE951772}"/>
    <cellStyle name="Millares 2 13 4" xfId="2351" xr:uid="{00000000-0005-0000-0000-00006C090000}"/>
    <cellStyle name="Millares 2 13 4 2" xfId="5608" xr:uid="{F8CD311F-4886-4DF8-9B1C-6A2DCA3081A1}"/>
    <cellStyle name="Millares 2 13 5" xfId="3541" xr:uid="{348A6FC6-9D03-4795-9983-CDD9ECDFE94C}"/>
    <cellStyle name="Millares 2 14" xfId="244" xr:uid="{00000000-0005-0000-0000-00006D090000}"/>
    <cellStyle name="Millares 2 14 2" xfId="421" xr:uid="{00000000-0005-0000-0000-00006E090000}"/>
    <cellStyle name="Millares 2 14 2 2" xfId="1644" xr:uid="{00000000-0005-0000-0000-00006F090000}"/>
    <cellStyle name="Millares 2 14 2 2 2" xfId="4903" xr:uid="{C3165F7A-C5A6-46DB-9D2F-A8DBE2FDB815}"/>
    <cellStyle name="Millares 2 14 2 3" xfId="2523" xr:uid="{00000000-0005-0000-0000-000070090000}"/>
    <cellStyle name="Millares 2 14 2 3 2" xfId="5780" xr:uid="{F90AA30E-07EB-4114-B351-39B6EE52867C}"/>
    <cellStyle name="Millares 2 14 2 4" xfId="3713" xr:uid="{4BE55601-7C4D-4BA4-8A1A-590613FFDCB6}"/>
    <cellStyle name="Millares 2 14 3" xfId="1475" xr:uid="{00000000-0005-0000-0000-000071090000}"/>
    <cellStyle name="Millares 2 14 3 2" xfId="4734" xr:uid="{BA0083A9-693D-41A0-8A7D-FDE46B5A8883}"/>
    <cellStyle name="Millares 2 14 4" xfId="2354" xr:uid="{00000000-0005-0000-0000-000072090000}"/>
    <cellStyle name="Millares 2 14 4 2" xfId="5611" xr:uid="{E682B516-86FC-4725-9D18-D04083D7DD3F}"/>
    <cellStyle name="Millares 2 14 5" xfId="3544" xr:uid="{9EC4660C-1A8B-4763-8627-F3DFB217EDD4}"/>
    <cellStyle name="Millares 2 15" xfId="247" xr:uid="{00000000-0005-0000-0000-000073090000}"/>
    <cellStyle name="Millares 2 15 2" xfId="424" xr:uid="{00000000-0005-0000-0000-000074090000}"/>
    <cellStyle name="Millares 2 15 2 2" xfId="1647" xr:uid="{00000000-0005-0000-0000-000075090000}"/>
    <cellStyle name="Millares 2 15 2 2 2" xfId="4906" xr:uid="{5B21CA1A-46C0-42CD-8843-DA6C0B7A88BE}"/>
    <cellStyle name="Millares 2 15 2 3" xfId="2526" xr:uid="{00000000-0005-0000-0000-000076090000}"/>
    <cellStyle name="Millares 2 15 2 3 2" xfId="5783" xr:uid="{57DE77C7-5702-4A70-9A9A-B3B7E6F6F892}"/>
    <cellStyle name="Millares 2 15 2 4" xfId="3716" xr:uid="{643E255A-74EA-4713-943D-801CBA553DB3}"/>
    <cellStyle name="Millares 2 15 3" xfId="1478" xr:uid="{00000000-0005-0000-0000-000077090000}"/>
    <cellStyle name="Millares 2 15 3 2" xfId="4737" xr:uid="{17E4D8B5-E871-4217-863F-72618D8656A0}"/>
    <cellStyle name="Millares 2 15 4" xfId="2357" xr:uid="{00000000-0005-0000-0000-000078090000}"/>
    <cellStyle name="Millares 2 15 4 2" xfId="5614" xr:uid="{9FD3FB60-4A95-4EA8-97B4-527A159DB49E}"/>
    <cellStyle name="Millares 2 15 5" xfId="3547" xr:uid="{946A4D9F-F60D-40C5-8CBB-BA9B56F7225A}"/>
    <cellStyle name="Millares 2 16" xfId="268" xr:uid="{00000000-0005-0000-0000-000079090000}"/>
    <cellStyle name="Millares 2 16 2" xfId="1497" xr:uid="{00000000-0005-0000-0000-00007A090000}"/>
    <cellStyle name="Millares 2 16 2 2" xfId="4756" xr:uid="{91CF4EA5-E62A-409F-9A2E-A04C93C3B0AE}"/>
    <cellStyle name="Millares 2 16 3" xfId="2376" xr:uid="{00000000-0005-0000-0000-00007B090000}"/>
    <cellStyle name="Millares 2 16 3 2" xfId="5633" xr:uid="{F3E4E9A1-4A22-48EE-9F19-B0B73990E6C0}"/>
    <cellStyle name="Millares 2 16 4" xfId="3566" xr:uid="{10018C5B-F6FF-4A0F-B8F3-DB8C55EAFDCF}"/>
    <cellStyle name="Millares 2 17" xfId="1312" xr:uid="{00000000-0005-0000-0000-00007C090000}"/>
    <cellStyle name="Millares 2 17 2" xfId="4571" xr:uid="{47999C10-AF61-40F8-AF65-FB1128E8154E}"/>
    <cellStyle name="Millares 2 18" xfId="2191" xr:uid="{00000000-0005-0000-0000-00007D090000}"/>
    <cellStyle name="Millares 2 18 2" xfId="5448" xr:uid="{BF2C92E7-4351-47A7-8AB1-3B060F14134E}"/>
    <cellStyle name="Millares 2 19" xfId="3381" xr:uid="{7DC4CF63-9153-49CE-BE54-ED6CD8F41738}"/>
    <cellStyle name="Millares 2 2" xfId="94" xr:uid="{00000000-0005-0000-0000-00007E090000}"/>
    <cellStyle name="Millares 2 2 2" xfId="286" xr:uid="{00000000-0005-0000-0000-00007F090000}"/>
    <cellStyle name="Millares 2 2 2 2" xfId="1514" xr:uid="{00000000-0005-0000-0000-000080090000}"/>
    <cellStyle name="Millares 2 2 2 2 2" xfId="4773" xr:uid="{A5D71B39-74BB-46A0-9651-55E10334DA5E}"/>
    <cellStyle name="Millares 2 2 2 3" xfId="2393" xr:uid="{00000000-0005-0000-0000-000081090000}"/>
    <cellStyle name="Millares 2 2 2 3 2" xfId="5650" xr:uid="{5F8F66B1-7E79-4E69-A6CD-ECD2027ED9C5}"/>
    <cellStyle name="Millares 2 2 2 4" xfId="3583" xr:uid="{E3688B82-AD34-488D-814A-23695FB8436E}"/>
    <cellStyle name="Millares 2 2 3" xfId="1330" xr:uid="{00000000-0005-0000-0000-000082090000}"/>
    <cellStyle name="Millares 2 2 3 2" xfId="4589" xr:uid="{5D67CC95-657E-4F11-B5AC-EC32AC955CA3}"/>
    <cellStyle name="Millares 2 2 4" xfId="2209" xr:uid="{00000000-0005-0000-0000-000083090000}"/>
    <cellStyle name="Millares 2 2 4 2" xfId="5466" xr:uid="{5D245FDB-0B75-430C-BA51-9FEFF5FA3544}"/>
    <cellStyle name="Millares 2 2 5" xfId="3399" xr:uid="{B4832518-3989-4856-AC17-415BB0FD5151}"/>
    <cellStyle name="Millares 2 20" xfId="6621" xr:uid="{73DC3A4F-D9AD-48A9-BE7E-5A32F206441A}"/>
    <cellStyle name="Millares 2 3" xfId="113" xr:uid="{00000000-0005-0000-0000-000084090000}"/>
    <cellStyle name="Millares 2 3 2" xfId="305" xr:uid="{00000000-0005-0000-0000-000085090000}"/>
    <cellStyle name="Millares 2 3 2 2" xfId="1532" xr:uid="{00000000-0005-0000-0000-000086090000}"/>
    <cellStyle name="Millares 2 3 2 2 2" xfId="4791" xr:uid="{AF12A037-F597-4837-BDC3-4A263C58CA5A}"/>
    <cellStyle name="Millares 2 3 2 3" xfId="2411" xr:uid="{00000000-0005-0000-0000-000087090000}"/>
    <cellStyle name="Millares 2 3 2 3 2" xfId="5668" xr:uid="{08F1CAC1-471A-449D-AA74-70A1ADA976AD}"/>
    <cellStyle name="Millares 2 3 2 4" xfId="3601" xr:uid="{C9991E52-31DD-4D98-90AD-1C86884E5A29}"/>
    <cellStyle name="Millares 2 3 3" xfId="1348" xr:uid="{00000000-0005-0000-0000-000088090000}"/>
    <cellStyle name="Millares 2 3 3 2" xfId="4607" xr:uid="{9C9CD0AC-94F7-4732-9001-228AC8722F24}"/>
    <cellStyle name="Millares 2 3 4" xfId="2227" xr:uid="{00000000-0005-0000-0000-000089090000}"/>
    <cellStyle name="Millares 2 3 4 2" xfId="5484" xr:uid="{EFEE9FBA-967A-4A74-9ECA-0BCB8FA9C3F7}"/>
    <cellStyle name="Millares 2 3 5" xfId="3417" xr:uid="{57FC42C6-B98B-48D7-AD2A-A2AF63735645}"/>
    <cellStyle name="Millares 2 4" xfId="131" xr:uid="{00000000-0005-0000-0000-00008A090000}"/>
    <cellStyle name="Millares 2 4 2" xfId="323" xr:uid="{00000000-0005-0000-0000-00008B090000}"/>
    <cellStyle name="Millares 2 4 2 2" xfId="1550" xr:uid="{00000000-0005-0000-0000-00008C090000}"/>
    <cellStyle name="Millares 2 4 2 2 2" xfId="4809" xr:uid="{A293F180-3EDC-4415-BADD-D3127B5B9622}"/>
    <cellStyle name="Millares 2 4 2 3" xfId="2429" xr:uid="{00000000-0005-0000-0000-00008D090000}"/>
    <cellStyle name="Millares 2 4 2 3 2" xfId="5686" xr:uid="{B7CBD513-4145-4ED2-ABCE-64FA5C3DA386}"/>
    <cellStyle name="Millares 2 4 2 4" xfId="3619" xr:uid="{A9494CEF-816C-4442-B70C-ACDA7542ADF7}"/>
    <cellStyle name="Millares 2 4 3" xfId="1366" xr:uid="{00000000-0005-0000-0000-00008E090000}"/>
    <cellStyle name="Millares 2 4 3 2" xfId="4625" xr:uid="{7BAC538E-FEFE-4BF3-B0A3-92049441B596}"/>
    <cellStyle name="Millares 2 4 4" xfId="2245" xr:uid="{00000000-0005-0000-0000-00008F090000}"/>
    <cellStyle name="Millares 2 4 4 2" xfId="5502" xr:uid="{0D438312-9936-411A-9ACE-841CCB498A7C}"/>
    <cellStyle name="Millares 2 4 5" xfId="3435" xr:uid="{F85D0455-1C0D-4AE2-9F77-08222C9E7357}"/>
    <cellStyle name="Millares 2 5" xfId="149" xr:uid="{00000000-0005-0000-0000-000090090000}"/>
    <cellStyle name="Millares 2 5 2" xfId="341" xr:uid="{00000000-0005-0000-0000-000091090000}"/>
    <cellStyle name="Millares 2 5 2 2" xfId="1568" xr:uid="{00000000-0005-0000-0000-000092090000}"/>
    <cellStyle name="Millares 2 5 2 2 2" xfId="4827" xr:uid="{404B8634-C449-4783-A903-C6DF02D92533}"/>
    <cellStyle name="Millares 2 5 2 3" xfId="2447" xr:uid="{00000000-0005-0000-0000-000093090000}"/>
    <cellStyle name="Millares 2 5 2 3 2" xfId="5704" xr:uid="{EAB3D64E-822D-46DA-AA9E-47422DC3B2D8}"/>
    <cellStyle name="Millares 2 5 2 4" xfId="3637" xr:uid="{8ACFC9B2-8E74-43C2-8337-F0B4DD01792A}"/>
    <cellStyle name="Millares 2 5 3" xfId="1384" xr:uid="{00000000-0005-0000-0000-000094090000}"/>
    <cellStyle name="Millares 2 5 3 2" xfId="4643" xr:uid="{B110034D-0221-4D7D-81C4-8D1F6AD1A184}"/>
    <cellStyle name="Millares 2 5 4" xfId="2263" xr:uid="{00000000-0005-0000-0000-000095090000}"/>
    <cellStyle name="Millares 2 5 4 2" xfId="5520" xr:uid="{63644ACB-0B1C-42DD-98C2-02BC4528EEFC}"/>
    <cellStyle name="Millares 2 5 5" xfId="3453" xr:uid="{41E4BD27-2ECD-4831-A15A-7DD49555D1E6}"/>
    <cellStyle name="Millares 2 6" xfId="169" xr:uid="{00000000-0005-0000-0000-000096090000}"/>
    <cellStyle name="Millares 2 6 2" xfId="361" xr:uid="{00000000-0005-0000-0000-000097090000}"/>
    <cellStyle name="Millares 2 6 2 2" xfId="1587" xr:uid="{00000000-0005-0000-0000-000098090000}"/>
    <cellStyle name="Millares 2 6 2 2 2" xfId="4846" xr:uid="{08CB43BE-6A55-4215-AAE1-920AE2E6B3D0}"/>
    <cellStyle name="Millares 2 6 2 3" xfId="2466" xr:uid="{00000000-0005-0000-0000-000099090000}"/>
    <cellStyle name="Millares 2 6 2 3 2" xfId="5723" xr:uid="{BB690378-3EE2-457A-93E9-3CDB805AE42B}"/>
    <cellStyle name="Millares 2 6 2 4" xfId="3656" xr:uid="{5F5E29D9-8F8C-402F-A519-2D57C46229DA}"/>
    <cellStyle name="Millares 2 6 3" xfId="1403" xr:uid="{00000000-0005-0000-0000-00009A090000}"/>
    <cellStyle name="Millares 2 6 3 2" xfId="4662" xr:uid="{BD97676D-184C-4984-9DA9-726544B270AA}"/>
    <cellStyle name="Millares 2 6 4" xfId="2282" xr:uid="{00000000-0005-0000-0000-00009B090000}"/>
    <cellStyle name="Millares 2 6 4 2" xfId="5539" xr:uid="{FABB17EE-C707-49FA-B4E8-553B2D5B7FDE}"/>
    <cellStyle name="Millares 2 6 5" xfId="3472" xr:uid="{8FAE00CF-9B6A-4E34-95DC-5D4A49F1B501}"/>
    <cellStyle name="Millares 2 7" xfId="188" xr:uid="{00000000-0005-0000-0000-00009C090000}"/>
    <cellStyle name="Millares 2 7 2" xfId="380" xr:uid="{00000000-0005-0000-0000-00009D090000}"/>
    <cellStyle name="Millares 2 7 2 2" xfId="1605" xr:uid="{00000000-0005-0000-0000-00009E090000}"/>
    <cellStyle name="Millares 2 7 2 2 2" xfId="4864" xr:uid="{C272684F-0C9B-43B7-92D2-ABD136E409F3}"/>
    <cellStyle name="Millares 2 7 2 3" xfId="2484" xr:uid="{00000000-0005-0000-0000-00009F090000}"/>
    <cellStyle name="Millares 2 7 2 3 2" xfId="5741" xr:uid="{189B1111-7D1A-455C-B035-6BEA48B6D70B}"/>
    <cellStyle name="Millares 2 7 2 4" xfId="3674" xr:uid="{9EB989B9-AA75-4AF9-B3F0-6E060F11D970}"/>
    <cellStyle name="Millares 2 7 3" xfId="1421" xr:uid="{00000000-0005-0000-0000-0000A0090000}"/>
    <cellStyle name="Millares 2 7 3 2" xfId="4680" xr:uid="{1CD2DF94-962A-48FF-8A46-2F58EB2204BC}"/>
    <cellStyle name="Millares 2 7 4" xfId="2300" xr:uid="{00000000-0005-0000-0000-0000A1090000}"/>
    <cellStyle name="Millares 2 7 4 2" xfId="5557" xr:uid="{92CA42F9-5CB2-46A0-8E84-59C8E4C2411F}"/>
    <cellStyle name="Millares 2 7 5" xfId="3490" xr:uid="{D4B47DAB-94CC-4399-843F-936C4D84C87F}"/>
    <cellStyle name="Millares 2 8" xfId="206" xr:uid="{00000000-0005-0000-0000-0000A2090000}"/>
    <cellStyle name="Millares 2 8 2" xfId="398" xr:uid="{00000000-0005-0000-0000-0000A3090000}"/>
    <cellStyle name="Millares 2 8 2 2" xfId="1623" xr:uid="{00000000-0005-0000-0000-0000A4090000}"/>
    <cellStyle name="Millares 2 8 2 2 2" xfId="4882" xr:uid="{97024202-D92E-4683-BF37-28BBFA6E970D}"/>
    <cellStyle name="Millares 2 8 2 3" xfId="2502" xr:uid="{00000000-0005-0000-0000-0000A5090000}"/>
    <cellStyle name="Millares 2 8 2 3 2" xfId="5759" xr:uid="{7EF22E61-FF5B-482B-B047-2642A3E5F8D4}"/>
    <cellStyle name="Millares 2 8 2 4" xfId="3692" xr:uid="{A6B39801-F495-4B4B-8C71-7BC7A144DEFB}"/>
    <cellStyle name="Millares 2 8 3" xfId="1439" xr:uid="{00000000-0005-0000-0000-0000A6090000}"/>
    <cellStyle name="Millares 2 8 3 2" xfId="4698" xr:uid="{7A4754C2-7188-4968-AF0F-B9B896B385DE}"/>
    <cellStyle name="Millares 2 8 4" xfId="2318" xr:uid="{00000000-0005-0000-0000-0000A7090000}"/>
    <cellStyle name="Millares 2 8 4 2" xfId="5575" xr:uid="{ACC70BEE-AB18-4F36-9B97-0C666E3D7537}"/>
    <cellStyle name="Millares 2 8 5" xfId="3508" xr:uid="{24068C6C-3A34-4355-A3C6-F2A1E111CC52}"/>
    <cellStyle name="Millares 2 9" xfId="225" xr:uid="{00000000-0005-0000-0000-0000A8090000}"/>
    <cellStyle name="Millares 2 9 2" xfId="405" xr:uid="{00000000-0005-0000-0000-0000A9090000}"/>
    <cellStyle name="Millares 2 9 2 2" xfId="1629" xr:uid="{00000000-0005-0000-0000-0000AA090000}"/>
    <cellStyle name="Millares 2 9 2 2 2" xfId="4888" xr:uid="{12C47CDA-1475-4155-8A88-E2B8F92B090A}"/>
    <cellStyle name="Millares 2 9 2 3" xfId="2508" xr:uid="{00000000-0005-0000-0000-0000AB090000}"/>
    <cellStyle name="Millares 2 9 2 3 2" xfId="5765" xr:uid="{268AB753-1578-4462-BDA6-EDF9A6B57053}"/>
    <cellStyle name="Millares 2 9 2 4" xfId="3698" xr:uid="{F9C9D74A-7D64-4EE0-98AD-FF67E777A93A}"/>
    <cellStyle name="Millares 2 9 3" xfId="1457" xr:uid="{00000000-0005-0000-0000-0000AC090000}"/>
    <cellStyle name="Millares 2 9 3 2" xfId="4716" xr:uid="{E160159F-A432-495B-9D01-DF477130332E}"/>
    <cellStyle name="Millares 2 9 4" xfId="2336" xr:uid="{00000000-0005-0000-0000-0000AD090000}"/>
    <cellStyle name="Millares 2 9 4 2" xfId="5593" xr:uid="{8BC6649B-7EC5-4DEA-8198-D8C22E0C25AB}"/>
    <cellStyle name="Millares 2 9 5" xfId="3526" xr:uid="{B4CDB6AD-7CF1-4F44-A34A-82744A2E55A5}"/>
    <cellStyle name="Millares 3" xfId="446" xr:uid="{00000000-0005-0000-0000-0000AE090000}"/>
    <cellStyle name="Millares 3 2" xfId="1245" xr:uid="{00000000-0005-0000-0000-0000AF090000}"/>
    <cellStyle name="Millares 4" xfId="38" xr:uid="{00000000-0005-0000-0000-0000B0090000}"/>
    <cellStyle name="Millares 4 10" xfId="226" xr:uid="{00000000-0005-0000-0000-0000B1090000}"/>
    <cellStyle name="Millares 4 10 2" xfId="406" xr:uid="{00000000-0005-0000-0000-0000B2090000}"/>
    <cellStyle name="Millares 4 10 2 2" xfId="1630" xr:uid="{00000000-0005-0000-0000-0000B3090000}"/>
    <cellStyle name="Millares 4 10 2 2 2" xfId="4889" xr:uid="{EFD0ACE9-9DD2-4AF5-A743-D432FAA5B983}"/>
    <cellStyle name="Millares 4 10 2 3" xfId="2509" xr:uid="{00000000-0005-0000-0000-0000B4090000}"/>
    <cellStyle name="Millares 4 10 2 3 2" xfId="5766" xr:uid="{B5A17E93-6F87-4EB0-A233-31945B83DE32}"/>
    <cellStyle name="Millares 4 10 2 4" xfId="3699" xr:uid="{44CDCB5A-A424-4C36-A742-99847CEAD0BE}"/>
    <cellStyle name="Millares 4 10 3" xfId="1458" xr:uid="{00000000-0005-0000-0000-0000B5090000}"/>
    <cellStyle name="Millares 4 10 3 2" xfId="4717" xr:uid="{411AFFC0-4952-4D3D-93C6-015432042891}"/>
    <cellStyle name="Millares 4 10 4" xfId="2337" xr:uid="{00000000-0005-0000-0000-0000B6090000}"/>
    <cellStyle name="Millares 4 10 4 2" xfId="5594" xr:uid="{D391EB9E-145D-4126-AD03-E9C32F4276E1}"/>
    <cellStyle name="Millares 4 10 5" xfId="3527" xr:uid="{EEB6C130-6EB7-4B31-A4C8-1348D7975C99}"/>
    <cellStyle name="Millares 4 11" xfId="232" xr:uid="{00000000-0005-0000-0000-0000B7090000}"/>
    <cellStyle name="Millares 4 11 2" xfId="409" xr:uid="{00000000-0005-0000-0000-0000B8090000}"/>
    <cellStyle name="Millares 4 11 2 2" xfId="1633" xr:uid="{00000000-0005-0000-0000-0000B9090000}"/>
    <cellStyle name="Millares 4 11 2 2 2" xfId="4892" xr:uid="{6B2BA55E-03E0-4921-9921-FA1559059623}"/>
    <cellStyle name="Millares 4 11 2 3" xfId="2512" xr:uid="{00000000-0005-0000-0000-0000BA090000}"/>
    <cellStyle name="Millares 4 11 2 3 2" xfId="5769" xr:uid="{10B373E7-1B08-49DC-BF42-215FF925F7BC}"/>
    <cellStyle name="Millares 4 11 2 4" xfId="3702" xr:uid="{297A39A0-8412-40CA-83FF-F1923829AD72}"/>
    <cellStyle name="Millares 4 11 3" xfId="1464" xr:uid="{00000000-0005-0000-0000-0000BB090000}"/>
    <cellStyle name="Millares 4 11 3 2" xfId="4723" xr:uid="{754AE0D0-58DC-4EB9-B6B3-26D527A8DB08}"/>
    <cellStyle name="Millares 4 11 4" xfId="2343" xr:uid="{00000000-0005-0000-0000-0000BC090000}"/>
    <cellStyle name="Millares 4 11 4 2" xfId="5600" xr:uid="{EA275247-DDD4-4236-89DA-6F6EEBED83E7}"/>
    <cellStyle name="Millares 4 11 5" xfId="3533" xr:uid="{B16F09FA-A45D-49E6-BCF4-6333718EF70D}"/>
    <cellStyle name="Millares 4 12" xfId="235" xr:uid="{00000000-0005-0000-0000-0000BD090000}"/>
    <cellStyle name="Millares 4 12 2" xfId="412" xr:uid="{00000000-0005-0000-0000-0000BE090000}"/>
    <cellStyle name="Millares 4 12 2 2" xfId="1636" xr:uid="{00000000-0005-0000-0000-0000BF090000}"/>
    <cellStyle name="Millares 4 12 2 2 2" xfId="4895" xr:uid="{79CEF3BD-C869-49A8-97E2-52F58DB9B39A}"/>
    <cellStyle name="Millares 4 12 2 3" xfId="2515" xr:uid="{00000000-0005-0000-0000-0000C0090000}"/>
    <cellStyle name="Millares 4 12 2 3 2" xfId="5772" xr:uid="{D6176B5E-FA13-499C-A021-3481F5BFBE48}"/>
    <cellStyle name="Millares 4 12 2 4" xfId="3705" xr:uid="{BCCBF5C8-4E18-4A45-9B50-EAC097548DF6}"/>
    <cellStyle name="Millares 4 12 3" xfId="1467" xr:uid="{00000000-0005-0000-0000-0000C1090000}"/>
    <cellStyle name="Millares 4 12 3 2" xfId="4726" xr:uid="{AE089420-A896-44D2-A7B6-337837761726}"/>
    <cellStyle name="Millares 4 12 4" xfId="2346" xr:uid="{00000000-0005-0000-0000-0000C2090000}"/>
    <cellStyle name="Millares 4 12 4 2" xfId="5603" xr:uid="{9DD31606-38E7-4080-86F7-E01A347C56B5}"/>
    <cellStyle name="Millares 4 12 5" xfId="3536" xr:uid="{E5B140A3-2DE5-4C4C-87FF-C603E1FF08D0}"/>
    <cellStyle name="Millares 4 13" xfId="239" xr:uid="{00000000-0005-0000-0000-0000C3090000}"/>
    <cellStyle name="Millares 4 13 2" xfId="416" xr:uid="{00000000-0005-0000-0000-0000C4090000}"/>
    <cellStyle name="Millares 4 13 2 2" xfId="1639" xr:uid="{00000000-0005-0000-0000-0000C5090000}"/>
    <cellStyle name="Millares 4 13 2 2 2" xfId="4898" xr:uid="{FF017B02-4B21-4D5E-98FE-2DE1D11BF1AD}"/>
    <cellStyle name="Millares 4 13 2 3" xfId="2518" xr:uid="{00000000-0005-0000-0000-0000C6090000}"/>
    <cellStyle name="Millares 4 13 2 3 2" xfId="5775" xr:uid="{7A8AF970-13CE-465F-9401-6F44C8260156}"/>
    <cellStyle name="Millares 4 13 2 4" xfId="3708" xr:uid="{418884C9-7835-41E6-B165-90247EC94155}"/>
    <cellStyle name="Millares 4 13 3" xfId="1470" xr:uid="{00000000-0005-0000-0000-0000C7090000}"/>
    <cellStyle name="Millares 4 13 3 2" xfId="4729" xr:uid="{3B7E9FF3-3B97-4D9A-9E88-3F35F6B27D8F}"/>
    <cellStyle name="Millares 4 13 4" xfId="2349" xr:uid="{00000000-0005-0000-0000-0000C8090000}"/>
    <cellStyle name="Millares 4 13 4 2" xfId="5606" xr:uid="{14C4807B-4867-44D3-8EA5-B9FDCBBFF626}"/>
    <cellStyle name="Millares 4 13 5" xfId="3539" xr:uid="{46C53000-BE57-4191-857C-19067ED72526}"/>
    <cellStyle name="Millares 4 14" xfId="242" xr:uid="{00000000-0005-0000-0000-0000C9090000}"/>
    <cellStyle name="Millares 4 14 2" xfId="419" xr:uid="{00000000-0005-0000-0000-0000CA090000}"/>
    <cellStyle name="Millares 4 14 2 2" xfId="1642" xr:uid="{00000000-0005-0000-0000-0000CB090000}"/>
    <cellStyle name="Millares 4 14 2 2 2" xfId="4901" xr:uid="{5ABD2594-1001-4BBC-B6C8-4838F42F3513}"/>
    <cellStyle name="Millares 4 14 2 3" xfId="2521" xr:uid="{00000000-0005-0000-0000-0000CC090000}"/>
    <cellStyle name="Millares 4 14 2 3 2" xfId="5778" xr:uid="{A7BDC138-E3CB-4675-8706-BE35D9300ACA}"/>
    <cellStyle name="Millares 4 14 2 4" xfId="3711" xr:uid="{2BB91C5E-B4FC-4FCD-BB26-36B790BFB5C1}"/>
    <cellStyle name="Millares 4 14 3" xfId="1473" xr:uid="{00000000-0005-0000-0000-0000CD090000}"/>
    <cellStyle name="Millares 4 14 3 2" xfId="4732" xr:uid="{AC320017-9655-45D4-B842-30A15751335A}"/>
    <cellStyle name="Millares 4 14 4" xfId="2352" xr:uid="{00000000-0005-0000-0000-0000CE090000}"/>
    <cellStyle name="Millares 4 14 4 2" xfId="5609" xr:uid="{11B8BB8D-718B-4D34-8A71-F1144249EE83}"/>
    <cellStyle name="Millares 4 14 5" xfId="3542" xr:uid="{748DDC0A-AD17-44EF-90EA-20D1B86A5360}"/>
    <cellStyle name="Millares 4 15" xfId="245" xr:uid="{00000000-0005-0000-0000-0000CF090000}"/>
    <cellStyle name="Millares 4 15 2" xfId="422" xr:uid="{00000000-0005-0000-0000-0000D0090000}"/>
    <cellStyle name="Millares 4 15 2 2" xfId="1645" xr:uid="{00000000-0005-0000-0000-0000D1090000}"/>
    <cellStyle name="Millares 4 15 2 2 2" xfId="4904" xr:uid="{CF248567-EB7E-4D85-B3CF-87E9056EBB25}"/>
    <cellStyle name="Millares 4 15 2 3" xfId="2524" xr:uid="{00000000-0005-0000-0000-0000D2090000}"/>
    <cellStyle name="Millares 4 15 2 3 2" xfId="5781" xr:uid="{1504453D-4B02-4A2B-AD34-F24C9D8665AC}"/>
    <cellStyle name="Millares 4 15 2 4" xfId="3714" xr:uid="{6D84FFD2-C5CD-41E5-B0A7-58192FE3867E}"/>
    <cellStyle name="Millares 4 15 3" xfId="1476" xr:uid="{00000000-0005-0000-0000-0000D3090000}"/>
    <cellStyle name="Millares 4 15 3 2" xfId="4735" xr:uid="{B58BF7AF-09E1-4760-A5BF-8C237910A83E}"/>
    <cellStyle name="Millares 4 15 4" xfId="2355" xr:uid="{00000000-0005-0000-0000-0000D4090000}"/>
    <cellStyle name="Millares 4 15 4 2" xfId="5612" xr:uid="{96089260-A3B8-49EF-891B-8A161195E99A}"/>
    <cellStyle name="Millares 4 15 5" xfId="3545" xr:uid="{54E51A8B-5E7A-4AF1-B379-389A45A85952}"/>
    <cellStyle name="Millares 4 16" xfId="248" xr:uid="{00000000-0005-0000-0000-0000D5090000}"/>
    <cellStyle name="Millares 4 16 2" xfId="425" xr:uid="{00000000-0005-0000-0000-0000D6090000}"/>
    <cellStyle name="Millares 4 16 2 2" xfId="1648" xr:uid="{00000000-0005-0000-0000-0000D7090000}"/>
    <cellStyle name="Millares 4 16 2 2 2" xfId="4907" xr:uid="{A08B1DB9-5740-4EF6-9833-C9876C40CF8D}"/>
    <cellStyle name="Millares 4 16 2 3" xfId="2527" xr:uid="{00000000-0005-0000-0000-0000D8090000}"/>
    <cellStyle name="Millares 4 16 2 3 2" xfId="5784" xr:uid="{06F476ED-96B4-4B61-BD90-AE1BE87A9FD7}"/>
    <cellStyle name="Millares 4 16 2 4" xfId="3717" xr:uid="{927B5A98-DF7D-4BF3-B541-348AEE993953}"/>
    <cellStyle name="Millares 4 16 3" xfId="1479" xr:uid="{00000000-0005-0000-0000-0000D9090000}"/>
    <cellStyle name="Millares 4 16 3 2" xfId="4738" xr:uid="{A3C956CC-17C2-44A8-AF64-8A5A0AE5B61E}"/>
    <cellStyle name="Millares 4 16 4" xfId="2358" xr:uid="{00000000-0005-0000-0000-0000DA090000}"/>
    <cellStyle name="Millares 4 16 4 2" xfId="5615" xr:uid="{D4E61D36-8526-4799-B5C8-8384EEC8C0A7}"/>
    <cellStyle name="Millares 4 16 5" xfId="3548" xr:uid="{9D89DDF3-EF65-4909-9A6A-4998694F7B35}"/>
    <cellStyle name="Millares 4 17" xfId="253" xr:uid="{00000000-0005-0000-0000-0000DB090000}"/>
    <cellStyle name="Millares 4 17 2" xfId="1483" xr:uid="{00000000-0005-0000-0000-0000DC090000}"/>
    <cellStyle name="Millares 4 17 2 2" xfId="4742" xr:uid="{D01C15A5-FB80-4711-884D-A1B802B1672F}"/>
    <cellStyle name="Millares 4 17 3" xfId="2362" xr:uid="{00000000-0005-0000-0000-0000DD090000}"/>
    <cellStyle name="Millares 4 17 3 2" xfId="5619" xr:uid="{124D2E8B-6C6B-4011-AC47-15C02372C6E7}"/>
    <cellStyle name="Millares 4 17 4" xfId="3552" xr:uid="{337A5BE7-EC1E-4788-8863-95DF03245613}"/>
    <cellStyle name="Millares 4 18" xfId="1295" xr:uid="{00000000-0005-0000-0000-0000DE090000}"/>
    <cellStyle name="Millares 4 18 2" xfId="4555" xr:uid="{098CACA1-8C67-4355-AFD8-839C6D2ED6C5}"/>
    <cellStyle name="Millares 4 19" xfId="2175" xr:uid="{00000000-0005-0000-0000-0000DF090000}"/>
    <cellStyle name="Millares 4 19 2" xfId="5432" xr:uid="{27F81892-DDEB-42DE-8700-D033875A9AD0}"/>
    <cellStyle name="Millares 4 2" xfId="76" xr:uid="{00000000-0005-0000-0000-0000E0090000}"/>
    <cellStyle name="Millares 4 2 2" xfId="269" xr:uid="{00000000-0005-0000-0000-0000E1090000}"/>
    <cellStyle name="Millares 4 2 2 2" xfId="1498" xr:uid="{00000000-0005-0000-0000-0000E2090000}"/>
    <cellStyle name="Millares 4 2 2 2 2" xfId="4757" xr:uid="{42B1DE6E-EFCE-4AB6-A88E-49683DF3E05B}"/>
    <cellStyle name="Millares 4 2 2 3" xfId="2377" xr:uid="{00000000-0005-0000-0000-0000E3090000}"/>
    <cellStyle name="Millares 4 2 2 3 2" xfId="5634" xr:uid="{DFABAD4B-5CAD-4CDA-90B9-EFBE0942C989}"/>
    <cellStyle name="Millares 4 2 2 4" xfId="3567" xr:uid="{F938B29A-A963-4098-9504-2A4D926061D8}"/>
    <cellStyle name="Millares 4 2 3" xfId="1313" xr:uid="{00000000-0005-0000-0000-0000E4090000}"/>
    <cellStyle name="Millares 4 2 3 2" xfId="4572" xr:uid="{B726343E-54F3-4329-8624-1B6C6BD8A5F2}"/>
    <cellStyle name="Millares 4 2 4" xfId="2192" xr:uid="{00000000-0005-0000-0000-0000E5090000}"/>
    <cellStyle name="Millares 4 2 4 2" xfId="5449" xr:uid="{C7A9C4FA-D53E-4B54-B483-D78C83079235}"/>
    <cellStyle name="Millares 4 2 5" xfId="3382" xr:uid="{2A7F1341-1F20-49A2-BAB1-510A21BAA317}"/>
    <cellStyle name="Millares 4 20" xfId="3365" xr:uid="{A149821F-0F01-4481-8095-9AB3439B9115}"/>
    <cellStyle name="Millares 4 21" xfId="6622" xr:uid="{143B7F58-B6D3-45E3-A1F4-0D39EA811261}"/>
    <cellStyle name="Millares 4 3" xfId="95" xr:uid="{00000000-0005-0000-0000-0000E6090000}"/>
    <cellStyle name="Millares 4 3 2" xfId="287" xr:uid="{00000000-0005-0000-0000-0000E7090000}"/>
    <cellStyle name="Millares 4 3 2 2" xfId="1515" xr:uid="{00000000-0005-0000-0000-0000E8090000}"/>
    <cellStyle name="Millares 4 3 2 2 2" xfId="4774" xr:uid="{9F1E084B-3595-4907-AABC-4AB88008D74C}"/>
    <cellStyle name="Millares 4 3 2 3" xfId="2394" xr:uid="{00000000-0005-0000-0000-0000E9090000}"/>
    <cellStyle name="Millares 4 3 2 3 2" xfId="5651" xr:uid="{6B7020CD-F9AA-4A18-80D1-FAB3AF2F3492}"/>
    <cellStyle name="Millares 4 3 2 4" xfId="3584" xr:uid="{9819FF3F-3243-4B3C-95FC-86E4D89DDF68}"/>
    <cellStyle name="Millares 4 3 3" xfId="1331" xr:uid="{00000000-0005-0000-0000-0000EA090000}"/>
    <cellStyle name="Millares 4 3 3 2" xfId="4590" xr:uid="{8224795E-24C0-4ED0-BAA3-275DEB0C98BD}"/>
    <cellStyle name="Millares 4 3 4" xfId="2210" xr:uid="{00000000-0005-0000-0000-0000EB090000}"/>
    <cellStyle name="Millares 4 3 4 2" xfId="5467" xr:uid="{7A72C0ED-AC37-4E45-8382-2A02F901500F}"/>
    <cellStyle name="Millares 4 3 5" xfId="3400" xr:uid="{DE0DE882-4B64-4A61-8E57-5EAD4AF89617}"/>
    <cellStyle name="Millares 4 4" xfId="114" xr:uid="{00000000-0005-0000-0000-0000EC090000}"/>
    <cellStyle name="Millares 4 4 2" xfId="306" xr:uid="{00000000-0005-0000-0000-0000ED090000}"/>
    <cellStyle name="Millares 4 4 2 2" xfId="1533" xr:uid="{00000000-0005-0000-0000-0000EE090000}"/>
    <cellStyle name="Millares 4 4 2 2 2" xfId="4792" xr:uid="{2D3FE08D-CF43-40B8-95AD-2C4EA7855872}"/>
    <cellStyle name="Millares 4 4 2 3" xfId="2412" xr:uid="{00000000-0005-0000-0000-0000EF090000}"/>
    <cellStyle name="Millares 4 4 2 3 2" xfId="5669" xr:uid="{E6810CC0-62E7-4B28-B9C4-1939C0D54595}"/>
    <cellStyle name="Millares 4 4 2 4" xfId="3602" xr:uid="{0D003B8E-8EAA-48D1-91E0-B7E144D61DE5}"/>
    <cellStyle name="Millares 4 4 3" xfId="1349" xr:uid="{00000000-0005-0000-0000-0000F0090000}"/>
    <cellStyle name="Millares 4 4 3 2" xfId="4608" xr:uid="{105DDB2F-2512-440C-A36E-4CF6512E4C3D}"/>
    <cellStyle name="Millares 4 4 4" xfId="2228" xr:uid="{00000000-0005-0000-0000-0000F1090000}"/>
    <cellStyle name="Millares 4 4 4 2" xfId="5485" xr:uid="{A1E5D47E-DEBD-4987-A674-DD6EA17FCB2D}"/>
    <cellStyle name="Millares 4 4 5" xfId="3418" xr:uid="{DA4603EF-6134-4947-B322-A2E35C8330CE}"/>
    <cellStyle name="Millares 4 5" xfId="132" xr:uid="{00000000-0005-0000-0000-0000F2090000}"/>
    <cellStyle name="Millares 4 5 2" xfId="324" xr:uid="{00000000-0005-0000-0000-0000F3090000}"/>
    <cellStyle name="Millares 4 5 2 2" xfId="1551" xr:uid="{00000000-0005-0000-0000-0000F4090000}"/>
    <cellStyle name="Millares 4 5 2 2 2" xfId="4810" xr:uid="{65880BF2-6583-4FE2-A48F-04A6006C3331}"/>
    <cellStyle name="Millares 4 5 2 3" xfId="2430" xr:uid="{00000000-0005-0000-0000-0000F5090000}"/>
    <cellStyle name="Millares 4 5 2 3 2" xfId="5687" xr:uid="{C6C2D48F-78B6-4A06-8C7D-69D7134C0210}"/>
    <cellStyle name="Millares 4 5 2 4" xfId="3620" xr:uid="{F964A9E1-DF02-4FA7-B28C-6AA1B1850EA3}"/>
    <cellStyle name="Millares 4 5 3" xfId="1367" xr:uid="{00000000-0005-0000-0000-0000F6090000}"/>
    <cellStyle name="Millares 4 5 3 2" xfId="4626" xr:uid="{E3E8EEC2-AAEB-47D5-BFF7-8FED850DBC0A}"/>
    <cellStyle name="Millares 4 5 4" xfId="2246" xr:uid="{00000000-0005-0000-0000-0000F7090000}"/>
    <cellStyle name="Millares 4 5 4 2" xfId="5503" xr:uid="{1FEAECBF-C603-4094-AE45-69BE8DE219FA}"/>
    <cellStyle name="Millares 4 5 5" xfId="3436" xr:uid="{366A54D9-641E-4640-A0D4-F5628560C07D}"/>
    <cellStyle name="Millares 4 6" xfId="150" xr:uid="{00000000-0005-0000-0000-0000F8090000}"/>
    <cellStyle name="Millares 4 6 2" xfId="342" xr:uid="{00000000-0005-0000-0000-0000F9090000}"/>
    <cellStyle name="Millares 4 6 2 2" xfId="1569" xr:uid="{00000000-0005-0000-0000-0000FA090000}"/>
    <cellStyle name="Millares 4 6 2 2 2" xfId="4828" xr:uid="{2F7C7D65-8671-41B9-8C6C-B492B2F5786D}"/>
    <cellStyle name="Millares 4 6 2 3" xfId="2448" xr:uid="{00000000-0005-0000-0000-0000FB090000}"/>
    <cellStyle name="Millares 4 6 2 3 2" xfId="5705" xr:uid="{A2E9A77A-872C-4AEE-BB90-1A9A701CE4B9}"/>
    <cellStyle name="Millares 4 6 2 4" xfId="3638" xr:uid="{0875285A-29E8-441E-92EB-260DACD108AA}"/>
    <cellStyle name="Millares 4 6 3" xfId="1385" xr:uid="{00000000-0005-0000-0000-0000FC090000}"/>
    <cellStyle name="Millares 4 6 3 2" xfId="4644" xr:uid="{084DF229-AD21-4604-9D96-A4527782C03A}"/>
    <cellStyle name="Millares 4 6 4" xfId="2264" xr:uid="{00000000-0005-0000-0000-0000FD090000}"/>
    <cellStyle name="Millares 4 6 4 2" xfId="5521" xr:uid="{D6001066-920B-4167-A814-AC874E4719A3}"/>
    <cellStyle name="Millares 4 6 5" xfId="3454" xr:uid="{F88CCFFC-4135-45A8-A9B9-A98F34B5C393}"/>
    <cellStyle name="Millares 4 7" xfId="170" xr:uid="{00000000-0005-0000-0000-0000FE090000}"/>
    <cellStyle name="Millares 4 7 2" xfId="362" xr:uid="{00000000-0005-0000-0000-0000FF090000}"/>
    <cellStyle name="Millares 4 7 2 2" xfId="1588" xr:uid="{00000000-0005-0000-0000-0000000A0000}"/>
    <cellStyle name="Millares 4 7 2 2 2" xfId="4847" xr:uid="{4A94D9D9-B9BB-460B-BCAC-87AD6C86F4FF}"/>
    <cellStyle name="Millares 4 7 2 3" xfId="2467" xr:uid="{00000000-0005-0000-0000-0000010A0000}"/>
    <cellStyle name="Millares 4 7 2 3 2" xfId="5724" xr:uid="{C086D4D5-9692-4E9A-B4EF-146B60D2B441}"/>
    <cellStyle name="Millares 4 7 2 4" xfId="3657" xr:uid="{6004D5D9-3EBE-4B50-86B9-98AEDF7096CD}"/>
    <cellStyle name="Millares 4 7 3" xfId="1404" xr:uid="{00000000-0005-0000-0000-0000020A0000}"/>
    <cellStyle name="Millares 4 7 3 2" xfId="4663" xr:uid="{119AA4E6-BCB0-45F2-97E4-B00B200DC284}"/>
    <cellStyle name="Millares 4 7 4" xfId="2283" xr:uid="{00000000-0005-0000-0000-0000030A0000}"/>
    <cellStyle name="Millares 4 7 4 2" xfId="5540" xr:uid="{D08FB3F4-77D0-4CBC-8CC9-4E93A0C17CA6}"/>
    <cellStyle name="Millares 4 7 5" xfId="3473" xr:uid="{58D3A0FF-553B-48A1-AC43-DF471C7CA712}"/>
    <cellStyle name="Millares 4 8" xfId="189" xr:uid="{00000000-0005-0000-0000-0000040A0000}"/>
    <cellStyle name="Millares 4 8 2" xfId="381" xr:uid="{00000000-0005-0000-0000-0000050A0000}"/>
    <cellStyle name="Millares 4 8 2 2" xfId="1606" xr:uid="{00000000-0005-0000-0000-0000060A0000}"/>
    <cellStyle name="Millares 4 8 2 2 2" xfId="4865" xr:uid="{D2F17602-F39B-409C-982D-6608D19AF702}"/>
    <cellStyle name="Millares 4 8 2 3" xfId="2485" xr:uid="{00000000-0005-0000-0000-0000070A0000}"/>
    <cellStyle name="Millares 4 8 2 3 2" xfId="5742" xr:uid="{1AF38E7D-4533-483F-A3C1-87C78F55DF86}"/>
    <cellStyle name="Millares 4 8 2 4" xfId="3675" xr:uid="{5E39E76F-87DE-4AFC-991B-6FF67CC5B432}"/>
    <cellStyle name="Millares 4 8 3" xfId="1422" xr:uid="{00000000-0005-0000-0000-0000080A0000}"/>
    <cellStyle name="Millares 4 8 3 2" xfId="4681" xr:uid="{9105C5E7-F68B-4C04-B19F-1C0E1D3CBB19}"/>
    <cellStyle name="Millares 4 8 4" xfId="2301" xr:uid="{00000000-0005-0000-0000-0000090A0000}"/>
    <cellStyle name="Millares 4 8 4 2" xfId="5558" xr:uid="{F2209E98-957A-4191-810F-62EE451E4F91}"/>
    <cellStyle name="Millares 4 8 5" xfId="3491" xr:uid="{B73F82E8-E4E9-4C5C-B9FC-61A355470A15}"/>
    <cellStyle name="Millares 4 9" xfId="207" xr:uid="{00000000-0005-0000-0000-00000A0A0000}"/>
    <cellStyle name="Millares 4 9 2" xfId="399" xr:uid="{00000000-0005-0000-0000-00000B0A0000}"/>
    <cellStyle name="Millares 4 9 2 2" xfId="1624" xr:uid="{00000000-0005-0000-0000-00000C0A0000}"/>
    <cellStyle name="Millares 4 9 2 2 2" xfId="4883" xr:uid="{707D39A3-6907-4F17-995E-131DA4172E2C}"/>
    <cellStyle name="Millares 4 9 2 3" xfId="2503" xr:uid="{00000000-0005-0000-0000-00000D0A0000}"/>
    <cellStyle name="Millares 4 9 2 3 2" xfId="5760" xr:uid="{9A45DA16-0F57-45B5-8131-9B6915043033}"/>
    <cellStyle name="Millares 4 9 2 4" xfId="3693" xr:uid="{4DCAE164-EAE4-4166-BAEB-BC8F5D926F56}"/>
    <cellStyle name="Millares 4 9 3" xfId="1440" xr:uid="{00000000-0005-0000-0000-00000E0A0000}"/>
    <cellStyle name="Millares 4 9 3 2" xfId="4699" xr:uid="{9A5773BF-A79D-4C72-A5B0-ECE415B64672}"/>
    <cellStyle name="Millares 4 9 4" xfId="2319" xr:uid="{00000000-0005-0000-0000-00000F0A0000}"/>
    <cellStyle name="Millares 4 9 4 2" xfId="5576" xr:uid="{7FAE689F-8754-4923-A564-88113CE5860B}"/>
    <cellStyle name="Millares 4 9 5" xfId="3509" xr:uid="{A894A4F1-F86F-4A58-8DF7-2D83929227AF}"/>
    <cellStyle name="Millares 5" xfId="640" xr:uid="{00000000-0005-0000-0000-0000100A0000}"/>
    <cellStyle name="Millares 5 2" xfId="1844" xr:uid="{00000000-0005-0000-0000-0000110A0000}"/>
    <cellStyle name="Millares 5 2 2" xfId="5103" xr:uid="{CCB79E93-4259-4DB0-90E4-CF84804FA637}"/>
    <cellStyle name="Millares 5 3" xfId="2723" xr:uid="{00000000-0005-0000-0000-0000120A0000}"/>
    <cellStyle name="Millares 5 3 2" xfId="5980" xr:uid="{24D34DB2-F4B2-48D5-8353-2C4044CCF045}"/>
    <cellStyle name="Millares 5 4" xfId="3913" xr:uid="{7920BB32-C151-4A46-AB1D-742D9B6EF41B}"/>
    <cellStyle name="Millares 7" xfId="5" xr:uid="{00000000-0005-0000-0000-0000130A0000}"/>
    <cellStyle name="Millares 7 2" xfId="251" xr:uid="{00000000-0005-0000-0000-0000140A0000}"/>
    <cellStyle name="Millares 7 2 2" xfId="1482" xr:uid="{00000000-0005-0000-0000-0000150A0000}"/>
    <cellStyle name="Millares 7 2 2 2" xfId="4741" xr:uid="{F75DE444-0C5B-4DD4-B0B9-C1420940B09B}"/>
    <cellStyle name="Millares 7 2 3" xfId="2361" xr:uid="{00000000-0005-0000-0000-0000160A0000}"/>
    <cellStyle name="Millares 7 2 3 2" xfId="5618" xr:uid="{7D25A417-05B9-4271-B253-49786FCF4591}"/>
    <cellStyle name="Millares 7 2 4" xfId="3551" xr:uid="{2B60588E-310B-4E2C-85EB-EA748AD535E0}"/>
    <cellStyle name="Millares 7 3" xfId="1282" xr:uid="{00000000-0005-0000-0000-0000170A0000}"/>
    <cellStyle name="Millares 7 3 2" xfId="4542" xr:uid="{3F28C3A1-D01E-403F-BB4B-B79A4A954710}"/>
    <cellStyle name="Millares 7 4" xfId="2162" xr:uid="{00000000-0005-0000-0000-0000180A0000}"/>
    <cellStyle name="Millares 7 4 2" xfId="5419" xr:uid="{B1739228-2437-4240-81E1-5319F0CF480D}"/>
    <cellStyle name="Millares 7 5" xfId="3352" xr:uid="{8B7B3926-282E-470D-A8D5-E9CC730CBC59}"/>
    <cellStyle name="Moneda" xfId="3" builtinId="4"/>
    <cellStyle name="Moneda 10" xfId="190" xr:uid="{00000000-0005-0000-0000-00001A0A0000}"/>
    <cellStyle name="Moneda 10 2" xfId="382" xr:uid="{00000000-0005-0000-0000-00001B0A0000}"/>
    <cellStyle name="Moneda 10 2 2" xfId="1607" xr:uid="{00000000-0005-0000-0000-00001C0A0000}"/>
    <cellStyle name="Moneda 10 2 2 2" xfId="4866" xr:uid="{D0AEBBDE-EB1F-49A2-9F12-503795BE8F82}"/>
    <cellStyle name="Moneda 10 2 3" xfId="2486" xr:uid="{00000000-0005-0000-0000-00001D0A0000}"/>
    <cellStyle name="Moneda 10 2 3 2" xfId="5743" xr:uid="{EC6FA909-6769-4040-9069-7967997C0347}"/>
    <cellStyle name="Moneda 10 2 4" xfId="3676" xr:uid="{40A4F24C-C0C5-4DBF-8AE4-AFF5E842FA70}"/>
    <cellStyle name="Moneda 10 3" xfId="1423" xr:uid="{00000000-0005-0000-0000-00001E0A0000}"/>
    <cellStyle name="Moneda 10 3 2" xfId="4682" xr:uid="{355D1499-5D5A-4678-8F07-836E64BA87D4}"/>
    <cellStyle name="Moneda 10 4" xfId="2302" xr:uid="{00000000-0005-0000-0000-00001F0A0000}"/>
    <cellStyle name="Moneda 10 4 2" xfId="5559" xr:uid="{876867FD-6AB3-47E4-8087-05A1E599144C}"/>
    <cellStyle name="Moneda 10 5" xfId="3492" xr:uid="{C042E40B-CBB2-4792-A3B5-BF68704F7884}"/>
    <cellStyle name="Moneda 11" xfId="208" xr:uid="{00000000-0005-0000-0000-0000200A0000}"/>
    <cellStyle name="Moneda 11 2" xfId="400" xr:uid="{00000000-0005-0000-0000-0000210A0000}"/>
    <cellStyle name="Moneda 11 2 2" xfId="1625" xr:uid="{00000000-0005-0000-0000-0000220A0000}"/>
    <cellStyle name="Moneda 11 2 2 2" xfId="4884" xr:uid="{113A6D45-22DB-487B-A1C4-B11E7436DEBB}"/>
    <cellStyle name="Moneda 11 2 3" xfId="2504" xr:uid="{00000000-0005-0000-0000-0000230A0000}"/>
    <cellStyle name="Moneda 11 2 3 2" xfId="5761" xr:uid="{2849E3E4-BF60-4A4C-A2F1-7F1786EE3B55}"/>
    <cellStyle name="Moneda 11 2 4" xfId="3694" xr:uid="{2CA5A229-DF21-476A-8B13-1F15998C5B18}"/>
    <cellStyle name="Moneda 11 3" xfId="1441" xr:uid="{00000000-0005-0000-0000-0000240A0000}"/>
    <cellStyle name="Moneda 11 3 2" xfId="4700" xr:uid="{DA046A35-8F6E-4763-9D06-DB71F562076F}"/>
    <cellStyle name="Moneda 11 4" xfId="2320" xr:uid="{00000000-0005-0000-0000-0000250A0000}"/>
    <cellStyle name="Moneda 11 4 2" xfId="5577" xr:uid="{8DA377D0-DAA7-4813-BCAB-C085668718DA}"/>
    <cellStyle name="Moneda 11 5" xfId="3510" xr:uid="{72D95CB0-8E07-4EFB-98C7-008EE641BBE6}"/>
    <cellStyle name="Moneda 12" xfId="227" xr:uid="{00000000-0005-0000-0000-0000260A0000}"/>
    <cellStyle name="Moneda 12 2" xfId="407" xr:uid="{00000000-0005-0000-0000-0000270A0000}"/>
    <cellStyle name="Moneda 12 2 2" xfId="1631" xr:uid="{00000000-0005-0000-0000-0000280A0000}"/>
    <cellStyle name="Moneda 12 2 2 2" xfId="4890" xr:uid="{68EEA9F8-5893-4ACB-B75A-EBFC027B1FB6}"/>
    <cellStyle name="Moneda 12 2 3" xfId="2510" xr:uid="{00000000-0005-0000-0000-0000290A0000}"/>
    <cellStyle name="Moneda 12 2 3 2" xfId="5767" xr:uid="{2BFBD40F-B827-4124-A57F-3D01FF012E4B}"/>
    <cellStyle name="Moneda 12 2 4" xfId="3700" xr:uid="{08B16199-4467-43F6-A015-688D1B9B088A}"/>
    <cellStyle name="Moneda 12 3" xfId="1459" xr:uid="{00000000-0005-0000-0000-00002A0A0000}"/>
    <cellStyle name="Moneda 12 3 2" xfId="4718" xr:uid="{FF057FE0-663C-4EB2-AE46-6D6974F260F3}"/>
    <cellStyle name="Moneda 12 4" xfId="2338" xr:uid="{00000000-0005-0000-0000-00002B0A0000}"/>
    <cellStyle name="Moneda 12 4 2" xfId="5595" xr:uid="{2616800A-1C03-4858-A981-8AB8ADB8D21B}"/>
    <cellStyle name="Moneda 12 5" xfId="3528" xr:uid="{F6E238BA-0B8A-4B2E-BCED-73009ED87BF3}"/>
    <cellStyle name="Moneda 13" xfId="233" xr:uid="{00000000-0005-0000-0000-00002C0A0000}"/>
    <cellStyle name="Moneda 13 2" xfId="410" xr:uid="{00000000-0005-0000-0000-00002D0A0000}"/>
    <cellStyle name="Moneda 13 2 2" xfId="1634" xr:uid="{00000000-0005-0000-0000-00002E0A0000}"/>
    <cellStyle name="Moneda 13 2 2 2" xfId="4893" xr:uid="{88B3727A-106B-4BB2-B683-B0C30B782FAC}"/>
    <cellStyle name="Moneda 13 2 3" xfId="2513" xr:uid="{00000000-0005-0000-0000-00002F0A0000}"/>
    <cellStyle name="Moneda 13 2 3 2" xfId="5770" xr:uid="{B6FD1B2D-1B61-486E-9F92-DD3D98608CA0}"/>
    <cellStyle name="Moneda 13 2 4" xfId="3703" xr:uid="{87687633-85B1-4CCC-B6DC-53DA9DDB64E9}"/>
    <cellStyle name="Moneda 13 3" xfId="1465" xr:uid="{00000000-0005-0000-0000-0000300A0000}"/>
    <cellStyle name="Moneda 13 3 2" xfId="4724" xr:uid="{7BA2BEB8-19E6-4C73-AE54-A4DFFB630D13}"/>
    <cellStyle name="Moneda 13 4" xfId="2344" xr:uid="{00000000-0005-0000-0000-0000310A0000}"/>
    <cellStyle name="Moneda 13 4 2" xfId="5601" xr:uid="{15C5C541-7279-4956-A7A8-855D66304029}"/>
    <cellStyle name="Moneda 13 5" xfId="3534" xr:uid="{6F42D367-9C64-4345-97CD-7D6E56D32BA7}"/>
    <cellStyle name="Moneda 14" xfId="236" xr:uid="{00000000-0005-0000-0000-0000320A0000}"/>
    <cellStyle name="Moneda 14 2" xfId="413" xr:uid="{00000000-0005-0000-0000-0000330A0000}"/>
    <cellStyle name="Moneda 14 2 2" xfId="1637" xr:uid="{00000000-0005-0000-0000-0000340A0000}"/>
    <cellStyle name="Moneda 14 2 2 2" xfId="4896" xr:uid="{34E2E5D3-B14D-4504-90AB-5085A6F58D86}"/>
    <cellStyle name="Moneda 14 2 3" xfId="2516" xr:uid="{00000000-0005-0000-0000-0000350A0000}"/>
    <cellStyle name="Moneda 14 2 3 2" xfId="5773" xr:uid="{43767BE8-CDAA-47EE-A339-F546B089F3AF}"/>
    <cellStyle name="Moneda 14 2 4" xfId="3706" xr:uid="{24BE6534-E480-4546-8294-835FBA7E9D0F}"/>
    <cellStyle name="Moneda 14 3" xfId="1468" xr:uid="{00000000-0005-0000-0000-0000360A0000}"/>
    <cellStyle name="Moneda 14 3 2" xfId="4727" xr:uid="{CCC28DAE-1F23-468B-B371-04ADB384CE8F}"/>
    <cellStyle name="Moneda 14 4" xfId="2347" xr:uid="{00000000-0005-0000-0000-0000370A0000}"/>
    <cellStyle name="Moneda 14 4 2" xfId="5604" xr:uid="{F5E44555-4A1D-4325-AA29-A6527B8FF983}"/>
    <cellStyle name="Moneda 14 5" xfId="3537" xr:uid="{39EF39F1-25AB-419B-ADA6-205F45A3A5CE}"/>
    <cellStyle name="Moneda 15" xfId="240" xr:uid="{00000000-0005-0000-0000-0000380A0000}"/>
    <cellStyle name="Moneda 15 2" xfId="417" xr:uid="{00000000-0005-0000-0000-0000390A0000}"/>
    <cellStyle name="Moneda 15 2 2" xfId="1640" xr:uid="{00000000-0005-0000-0000-00003A0A0000}"/>
    <cellStyle name="Moneda 15 2 2 2" xfId="4899" xr:uid="{8BA03C8C-56E7-40F5-A0E6-869D47EF874F}"/>
    <cellStyle name="Moneda 15 2 3" xfId="2519" xr:uid="{00000000-0005-0000-0000-00003B0A0000}"/>
    <cellStyle name="Moneda 15 2 3 2" xfId="5776" xr:uid="{D7B0CE12-376D-4EB2-802A-80B454E34E0F}"/>
    <cellStyle name="Moneda 15 2 4" xfId="3709" xr:uid="{57944BD6-DCF9-4407-9B7F-BE8633FC5F8A}"/>
    <cellStyle name="Moneda 15 3" xfId="1471" xr:uid="{00000000-0005-0000-0000-00003C0A0000}"/>
    <cellStyle name="Moneda 15 3 2" xfId="4730" xr:uid="{05E51933-55A5-4C54-97E6-B5AFEDD3D706}"/>
    <cellStyle name="Moneda 15 4" xfId="2350" xr:uid="{00000000-0005-0000-0000-00003D0A0000}"/>
    <cellStyle name="Moneda 15 4 2" xfId="5607" xr:uid="{997F00C9-34A0-4AE0-AF3C-918F5465B05A}"/>
    <cellStyle name="Moneda 15 5" xfId="3540" xr:uid="{8206A769-16E3-4126-8085-EC18D21AA0EF}"/>
    <cellStyle name="Moneda 16" xfId="243" xr:uid="{00000000-0005-0000-0000-00003E0A0000}"/>
    <cellStyle name="Moneda 16 2" xfId="420" xr:uid="{00000000-0005-0000-0000-00003F0A0000}"/>
    <cellStyle name="Moneda 16 2 2" xfId="1643" xr:uid="{00000000-0005-0000-0000-0000400A0000}"/>
    <cellStyle name="Moneda 16 2 2 2" xfId="4902" xr:uid="{5C89C477-F6FE-4BCC-B3EB-38582B8F8BDF}"/>
    <cellStyle name="Moneda 16 2 3" xfId="2522" xr:uid="{00000000-0005-0000-0000-0000410A0000}"/>
    <cellStyle name="Moneda 16 2 3 2" xfId="5779" xr:uid="{A45A9039-0188-4780-81B4-BF72A799C96A}"/>
    <cellStyle name="Moneda 16 2 4" xfId="3712" xr:uid="{5BA93675-B142-4D02-95A2-C2A0EBADABE8}"/>
    <cellStyle name="Moneda 16 3" xfId="1474" xr:uid="{00000000-0005-0000-0000-0000420A0000}"/>
    <cellStyle name="Moneda 16 3 2" xfId="4733" xr:uid="{A1C3F28E-CA1E-4E19-999F-9235EA173E32}"/>
    <cellStyle name="Moneda 16 4" xfId="2353" xr:uid="{00000000-0005-0000-0000-0000430A0000}"/>
    <cellStyle name="Moneda 16 4 2" xfId="5610" xr:uid="{0C00BCB2-5AC3-4BAF-B1C2-3E59BB86D9C5}"/>
    <cellStyle name="Moneda 16 5" xfId="3543" xr:uid="{2DA017BB-1EFF-4329-944E-112EC939A9A6}"/>
    <cellStyle name="Moneda 17" xfId="246" xr:uid="{00000000-0005-0000-0000-0000440A0000}"/>
    <cellStyle name="Moneda 17 2" xfId="423" xr:uid="{00000000-0005-0000-0000-0000450A0000}"/>
    <cellStyle name="Moneda 17 2 2" xfId="1646" xr:uid="{00000000-0005-0000-0000-0000460A0000}"/>
    <cellStyle name="Moneda 17 2 2 2" xfId="4905" xr:uid="{D8164F28-1CF9-4B54-B1FC-CDF8276F7E95}"/>
    <cellStyle name="Moneda 17 2 3" xfId="2525" xr:uid="{00000000-0005-0000-0000-0000470A0000}"/>
    <cellStyle name="Moneda 17 2 3 2" xfId="5782" xr:uid="{D2AB716D-B4E9-48B9-AEB9-328D9BA8F5C5}"/>
    <cellStyle name="Moneda 17 2 4" xfId="3715" xr:uid="{A3026739-04F0-4E5E-96AF-BA1D820DFD1E}"/>
    <cellStyle name="Moneda 17 3" xfId="1477" xr:uid="{00000000-0005-0000-0000-0000480A0000}"/>
    <cellStyle name="Moneda 17 3 2" xfId="4736" xr:uid="{001B3462-86FF-452D-BFCD-855D3D0C3B29}"/>
    <cellStyle name="Moneda 17 4" xfId="2356" xr:uid="{00000000-0005-0000-0000-0000490A0000}"/>
    <cellStyle name="Moneda 17 4 2" xfId="5613" xr:uid="{B3A562A3-A4B8-40B9-B1F9-C55714F86F08}"/>
    <cellStyle name="Moneda 17 5" xfId="3546" xr:uid="{3E4F799C-E5C6-4D0F-8255-794EE75A2C32}"/>
    <cellStyle name="Moneda 18" xfId="249" xr:uid="{00000000-0005-0000-0000-00004A0A0000}"/>
    <cellStyle name="Moneda 18 2" xfId="426" xr:uid="{00000000-0005-0000-0000-00004B0A0000}"/>
    <cellStyle name="Moneda 18 2 2" xfId="1649" xr:uid="{00000000-0005-0000-0000-00004C0A0000}"/>
    <cellStyle name="Moneda 18 2 2 2" xfId="4908" xr:uid="{56FBF04F-5F86-46F4-A45F-D0ABDC30D6AD}"/>
    <cellStyle name="Moneda 18 2 3" xfId="2528" xr:uid="{00000000-0005-0000-0000-00004D0A0000}"/>
    <cellStyle name="Moneda 18 2 3 2" xfId="5785" xr:uid="{A91024E5-76B6-43B8-B875-0F80B1308CF7}"/>
    <cellStyle name="Moneda 18 2 4" xfId="3718" xr:uid="{1A685E17-6FB8-4BA5-9B37-89623ED4EF3D}"/>
    <cellStyle name="Moneda 18 3" xfId="1480" xr:uid="{00000000-0005-0000-0000-00004E0A0000}"/>
    <cellStyle name="Moneda 18 3 2" xfId="4739" xr:uid="{029A32BC-21B5-4506-B801-29478A09133F}"/>
    <cellStyle name="Moneda 18 4" xfId="2359" xr:uid="{00000000-0005-0000-0000-00004F0A0000}"/>
    <cellStyle name="Moneda 18 4 2" xfId="5616" xr:uid="{4ACE99A4-52A7-4BD0-BB8D-6156E63D54F6}"/>
    <cellStyle name="Moneda 18 5" xfId="3549" xr:uid="{F4FB2950-C2B2-47F7-90F6-A8F6F6445438}"/>
    <cellStyle name="Moneda 19" xfId="250" xr:uid="{00000000-0005-0000-0000-0000500A0000}"/>
    <cellStyle name="Moneda 19 2" xfId="1481" xr:uid="{00000000-0005-0000-0000-0000510A0000}"/>
    <cellStyle name="Moneda 19 2 2" xfId="4740" xr:uid="{40453A77-C1DD-414A-9A8E-78B9419415BF}"/>
    <cellStyle name="Moneda 19 3" xfId="2360" xr:uid="{00000000-0005-0000-0000-0000520A0000}"/>
    <cellStyle name="Moneda 19 3 2" xfId="5617" xr:uid="{91928446-B1D9-468D-81B7-06E33142E91B}"/>
    <cellStyle name="Moneda 19 4" xfId="3550" xr:uid="{11693565-ED16-462E-8F33-E03ECD12A4C8}"/>
    <cellStyle name="Moneda 2" xfId="39" xr:uid="{00000000-0005-0000-0000-0000530A0000}"/>
    <cellStyle name="Moneda 2 2" xfId="254" xr:uid="{00000000-0005-0000-0000-0000540A0000}"/>
    <cellStyle name="Moneda 2 2 2" xfId="1484" xr:uid="{00000000-0005-0000-0000-0000550A0000}"/>
    <cellStyle name="Moneda 2 2 2 2" xfId="4743" xr:uid="{1DE5E6FA-B419-4CED-8F94-EDAA2017AC53}"/>
    <cellStyle name="Moneda 2 2 3" xfId="2363" xr:uid="{00000000-0005-0000-0000-0000560A0000}"/>
    <cellStyle name="Moneda 2 2 3 2" xfId="5620" xr:uid="{AD3092CE-034A-4E7C-B8EF-9EE15A979036}"/>
    <cellStyle name="Moneda 2 2 4" xfId="3553" xr:uid="{C4119F29-F51B-43AE-96DF-AB9CA86D4999}"/>
    <cellStyle name="Moneda 2 3" xfId="1296" xr:uid="{00000000-0005-0000-0000-0000570A0000}"/>
    <cellStyle name="Moneda 2 3 2" xfId="4556" xr:uid="{E224187E-CE40-42E8-A5EB-765EAF726B02}"/>
    <cellStyle name="Moneda 2 4" xfId="2176" xr:uid="{00000000-0005-0000-0000-0000580A0000}"/>
    <cellStyle name="Moneda 2 4 2" xfId="5433" xr:uid="{6F59CCAC-4CD4-46D7-943E-73A58DF17295}"/>
    <cellStyle name="Moneda 2 5" xfId="3366" xr:uid="{590D3FB4-6E0A-42C6-B7D8-FFB87920252D}"/>
    <cellStyle name="Moneda 20" xfId="1281" xr:uid="{00000000-0005-0000-0000-0000590A0000}"/>
    <cellStyle name="Moneda 20 2" xfId="4541" xr:uid="{B8B5398C-F315-47F8-B8D1-A7D1C8F64816}"/>
    <cellStyle name="Moneda 21" xfId="2161" xr:uid="{00000000-0005-0000-0000-00005A0A0000}"/>
    <cellStyle name="Moneda 21 2" xfId="5418" xr:uid="{EE23B7F5-604B-466F-9E86-EE975511D297}"/>
    <cellStyle name="Moneda 22" xfId="3351" xr:uid="{336EA91F-9424-454F-B5EC-BEF22D329051}"/>
    <cellStyle name="Moneda 23" xfId="6623" xr:uid="{A3E5EE83-7FD3-4CA8-B31B-BEEEF80AEFC4}"/>
    <cellStyle name="Moneda 3" xfId="77" xr:uid="{00000000-0005-0000-0000-00005B0A0000}"/>
    <cellStyle name="Moneda 3 2" xfId="270" xr:uid="{00000000-0005-0000-0000-00005C0A0000}"/>
    <cellStyle name="Moneda 3 2 2" xfId="1499" xr:uid="{00000000-0005-0000-0000-00005D0A0000}"/>
    <cellStyle name="Moneda 3 2 2 2" xfId="4758" xr:uid="{7C20221F-2E3A-4B79-B548-9E54965A8C66}"/>
    <cellStyle name="Moneda 3 2 3" xfId="2378" xr:uid="{00000000-0005-0000-0000-00005E0A0000}"/>
    <cellStyle name="Moneda 3 2 3 2" xfId="5635" xr:uid="{1C06A1A1-5DEF-488E-99CC-5F12CE4C7C63}"/>
    <cellStyle name="Moneda 3 2 4" xfId="3568" xr:uid="{A6EA671A-AB7A-4872-AF12-463DBB7A93BE}"/>
    <cellStyle name="Moneda 3 3" xfId="1314" xr:uid="{00000000-0005-0000-0000-00005F0A0000}"/>
    <cellStyle name="Moneda 3 3 2" xfId="4573" xr:uid="{438638EA-A193-4F47-BB26-2E2DC7674826}"/>
    <cellStyle name="Moneda 3 4" xfId="2193" xr:uid="{00000000-0005-0000-0000-0000600A0000}"/>
    <cellStyle name="Moneda 3 4 2" xfId="5450" xr:uid="{5863E8AC-E22B-4563-9A38-183875195202}"/>
    <cellStyle name="Moneda 3 5" xfId="3383" xr:uid="{4BCD546D-D2EC-4912-8DDD-6739DE3D60A2}"/>
    <cellStyle name="Moneda 4" xfId="96" xr:uid="{00000000-0005-0000-0000-0000610A0000}"/>
    <cellStyle name="Moneda 4 2" xfId="288" xr:uid="{00000000-0005-0000-0000-0000620A0000}"/>
    <cellStyle name="Moneda 4 2 2" xfId="1516" xr:uid="{00000000-0005-0000-0000-0000630A0000}"/>
    <cellStyle name="Moneda 4 2 2 2" xfId="4775" xr:uid="{D84134C1-396C-45BD-AD5F-C66373BD0B3D}"/>
    <cellStyle name="Moneda 4 2 3" xfId="2395" xr:uid="{00000000-0005-0000-0000-0000640A0000}"/>
    <cellStyle name="Moneda 4 2 3 2" xfId="5652" xr:uid="{F0DCD63E-08D2-4F0C-B9EB-504A95F0297E}"/>
    <cellStyle name="Moneda 4 2 4" xfId="3585" xr:uid="{A0B001E4-9847-4EE6-BF99-100AADF74316}"/>
    <cellStyle name="Moneda 4 3" xfId="1332" xr:uid="{00000000-0005-0000-0000-0000650A0000}"/>
    <cellStyle name="Moneda 4 3 2" xfId="4591" xr:uid="{6C13ECA9-9801-407C-A5E0-27E4705E28B4}"/>
    <cellStyle name="Moneda 4 4" xfId="2211" xr:uid="{00000000-0005-0000-0000-0000660A0000}"/>
    <cellStyle name="Moneda 4 4 2" xfId="5468" xr:uid="{57E45BE7-55D1-44A1-A950-F072F4831215}"/>
    <cellStyle name="Moneda 4 5" xfId="3401" xr:uid="{A3322FD3-B8D9-4077-B9B8-E2A4CEC722EC}"/>
    <cellStyle name="Moneda 5" xfId="115" xr:uid="{00000000-0005-0000-0000-0000670A0000}"/>
    <cellStyle name="Moneda 5 2" xfId="307" xr:uid="{00000000-0005-0000-0000-0000680A0000}"/>
    <cellStyle name="Moneda 5 2 2" xfId="1534" xr:uid="{00000000-0005-0000-0000-0000690A0000}"/>
    <cellStyle name="Moneda 5 2 2 2" xfId="4793" xr:uid="{57C2B992-6AFF-459A-8429-92254F3FB929}"/>
    <cellStyle name="Moneda 5 2 3" xfId="2413" xr:uid="{00000000-0005-0000-0000-00006A0A0000}"/>
    <cellStyle name="Moneda 5 2 3 2" xfId="5670" xr:uid="{314644CD-05DE-46E9-95E4-6D27034CCBCB}"/>
    <cellStyle name="Moneda 5 2 4" xfId="3603" xr:uid="{02B4038A-90C9-4B70-BEF8-C078EE18B626}"/>
    <cellStyle name="Moneda 5 3" xfId="1350" xr:uid="{00000000-0005-0000-0000-00006B0A0000}"/>
    <cellStyle name="Moneda 5 3 2" xfId="4609" xr:uid="{4735727A-6EAC-40B1-889F-C6FDB1BE545E}"/>
    <cellStyle name="Moneda 5 4" xfId="2229" xr:uid="{00000000-0005-0000-0000-00006C0A0000}"/>
    <cellStyle name="Moneda 5 4 2" xfId="5486" xr:uid="{BC3664D7-A175-487F-A140-8A065ED62BFD}"/>
    <cellStyle name="Moneda 5 5" xfId="3419" xr:uid="{564D5248-DB5F-44C5-955C-8E4239F27405}"/>
    <cellStyle name="Moneda 6" xfId="133" xr:uid="{00000000-0005-0000-0000-00006D0A0000}"/>
    <cellStyle name="Moneda 6 2" xfId="325" xr:uid="{00000000-0005-0000-0000-00006E0A0000}"/>
    <cellStyle name="Moneda 6 2 2" xfId="1552" xr:uid="{00000000-0005-0000-0000-00006F0A0000}"/>
    <cellStyle name="Moneda 6 2 2 2" xfId="4811" xr:uid="{853A4F2B-1DCE-4ABE-A535-F7CB9876B223}"/>
    <cellStyle name="Moneda 6 2 3" xfId="2431" xr:uid="{00000000-0005-0000-0000-0000700A0000}"/>
    <cellStyle name="Moneda 6 2 3 2" xfId="5688" xr:uid="{6B908788-EAB4-4C1C-BD3D-B3BC33FFC0DE}"/>
    <cellStyle name="Moneda 6 2 4" xfId="3621" xr:uid="{7EAE610C-9151-462A-800D-46E3FB0D8C88}"/>
    <cellStyle name="Moneda 6 3" xfId="1368" xr:uid="{00000000-0005-0000-0000-0000710A0000}"/>
    <cellStyle name="Moneda 6 3 2" xfId="4627" xr:uid="{BC79898B-0A10-40DD-8569-7832A0E1DB89}"/>
    <cellStyle name="Moneda 6 4" xfId="2247" xr:uid="{00000000-0005-0000-0000-0000720A0000}"/>
    <cellStyle name="Moneda 6 4 2" xfId="5504" xr:uid="{C495FBA5-C269-4C3E-B74E-2BAFA28D0E4C}"/>
    <cellStyle name="Moneda 6 5" xfId="3437" xr:uid="{1B4593A3-6207-4181-8542-012C30A09D3B}"/>
    <cellStyle name="Moneda 7" xfId="151" xr:uid="{00000000-0005-0000-0000-0000730A0000}"/>
    <cellStyle name="Moneda 7 2" xfId="343" xr:uid="{00000000-0005-0000-0000-0000740A0000}"/>
    <cellStyle name="Moneda 7 2 2" xfId="1570" xr:uid="{00000000-0005-0000-0000-0000750A0000}"/>
    <cellStyle name="Moneda 7 2 2 2" xfId="4829" xr:uid="{D98BD4DB-D763-4C46-955E-DE8A64FE2AA2}"/>
    <cellStyle name="Moneda 7 2 3" xfId="2449" xr:uid="{00000000-0005-0000-0000-0000760A0000}"/>
    <cellStyle name="Moneda 7 2 3 2" xfId="5706" xr:uid="{51AA7AA9-AC09-4470-8E59-8BE5D94DD94D}"/>
    <cellStyle name="Moneda 7 2 4" xfId="3639" xr:uid="{87ACFDC4-CDC6-4055-8EA8-507891AADE52}"/>
    <cellStyle name="Moneda 7 3" xfId="1386" xr:uid="{00000000-0005-0000-0000-0000770A0000}"/>
    <cellStyle name="Moneda 7 3 2" xfId="4645" xr:uid="{C6861F4A-C7E9-4C29-892A-16E83A791B69}"/>
    <cellStyle name="Moneda 7 4" xfId="2265" xr:uid="{00000000-0005-0000-0000-0000780A0000}"/>
    <cellStyle name="Moneda 7 4 2" xfId="5522" xr:uid="{6457E712-F5C2-4D9D-8255-D77F076BDFD9}"/>
    <cellStyle name="Moneda 7 5" xfId="3455" xr:uid="{6BB27A4E-F691-4102-AE55-3551625ADD77}"/>
    <cellStyle name="Moneda 8" xfId="155" xr:uid="{00000000-0005-0000-0000-0000790A0000}"/>
    <cellStyle name="Moneda 8 2" xfId="347" xr:uid="{00000000-0005-0000-0000-00007A0A0000}"/>
    <cellStyle name="Moneda 8 2 2" xfId="1574" xr:uid="{00000000-0005-0000-0000-00007B0A0000}"/>
    <cellStyle name="Moneda 8 2 2 2" xfId="4833" xr:uid="{45C86582-4008-4400-9D49-4A5B7DC0AF14}"/>
    <cellStyle name="Moneda 8 2 3" xfId="2453" xr:uid="{00000000-0005-0000-0000-00007C0A0000}"/>
    <cellStyle name="Moneda 8 2 3 2" xfId="5710" xr:uid="{FD7A719C-D567-4D77-9D68-5EF05BF57607}"/>
    <cellStyle name="Moneda 8 2 4" xfId="3643" xr:uid="{39FD38EB-2BA1-49A5-845F-E07C0FF56EF4}"/>
    <cellStyle name="Moneda 8 3" xfId="1390" xr:uid="{00000000-0005-0000-0000-00007D0A0000}"/>
    <cellStyle name="Moneda 8 3 2" xfId="4649" xr:uid="{C0FE560D-3B53-423B-AA36-D12DC615418A}"/>
    <cellStyle name="Moneda 8 4" xfId="2269" xr:uid="{00000000-0005-0000-0000-00007E0A0000}"/>
    <cellStyle name="Moneda 8 4 2" xfId="5526" xr:uid="{6085F0B1-ECE3-46FE-999C-48435B3CDE1D}"/>
    <cellStyle name="Moneda 8 5" xfId="3459" xr:uid="{027BCD3A-20F5-4B52-8CBD-9478A881A31B}"/>
    <cellStyle name="Moneda 9" xfId="171" xr:uid="{00000000-0005-0000-0000-00007F0A0000}"/>
    <cellStyle name="Moneda 9 2" xfId="363" xr:uid="{00000000-0005-0000-0000-0000800A0000}"/>
    <cellStyle name="Moneda 9 2 2" xfId="1589" xr:uid="{00000000-0005-0000-0000-0000810A0000}"/>
    <cellStyle name="Moneda 9 2 2 2" xfId="4848" xr:uid="{1E71270A-1C5F-403D-AF90-FC1F34077DD3}"/>
    <cellStyle name="Moneda 9 2 3" xfId="2468" xr:uid="{00000000-0005-0000-0000-0000820A0000}"/>
    <cellStyle name="Moneda 9 2 3 2" xfId="5725" xr:uid="{A995430E-4367-4AF7-8661-25B04EBC3391}"/>
    <cellStyle name="Moneda 9 2 4" xfId="3658" xr:uid="{F6BCA6F8-6CA2-4FB7-9BBB-BE192A6E3CDE}"/>
    <cellStyle name="Moneda 9 3" xfId="1405" xr:uid="{00000000-0005-0000-0000-0000830A0000}"/>
    <cellStyle name="Moneda 9 3 2" xfId="4664" xr:uid="{F82C2FA1-4F4B-4753-9C91-10DF1AC9850E}"/>
    <cellStyle name="Moneda 9 4" xfId="2284" xr:uid="{00000000-0005-0000-0000-0000840A0000}"/>
    <cellStyle name="Moneda 9 4 2" xfId="5541" xr:uid="{4060101A-1A2C-4CD4-A6B8-89A8C19C72D4}"/>
    <cellStyle name="Moneda 9 5" xfId="3474" xr:uid="{16AA7197-E1B0-4874-9F5D-694BD7E50E4D}"/>
    <cellStyle name="Neutral 2" xfId="41" xr:uid="{00000000-0005-0000-0000-0000850A0000}"/>
    <cellStyle name="Neutral 3" xfId="40" xr:uid="{00000000-0005-0000-0000-0000860A0000}"/>
    <cellStyle name="Normal" xfId="0" builtinId="0"/>
    <cellStyle name="Normal - Style1" xfId="447" xr:uid="{00000000-0005-0000-0000-0000880A0000}"/>
    <cellStyle name="Normal 10" xfId="639" xr:uid="{00000000-0005-0000-0000-0000890A0000}"/>
    <cellStyle name="Normal 11" xfId="682" xr:uid="{00000000-0005-0000-0000-00008A0A0000}"/>
    <cellStyle name="Normal 12" xfId="683" xr:uid="{00000000-0005-0000-0000-00008B0A0000}"/>
    <cellStyle name="Normal 13" xfId="952" xr:uid="{00000000-0005-0000-0000-00008C0A0000}"/>
    <cellStyle name="Normal 14" xfId="953" xr:uid="{00000000-0005-0000-0000-00008D0A0000}"/>
    <cellStyle name="Normal 15" xfId="963" xr:uid="{00000000-0005-0000-0000-00008E0A0000}"/>
    <cellStyle name="Normal 16" xfId="1249" xr:uid="{00000000-0005-0000-0000-00008F0A0000}"/>
    <cellStyle name="Normal 17" xfId="1280" xr:uid="{00000000-0005-0000-0000-0000900A0000}"/>
    <cellStyle name="Normal 18" xfId="1299" xr:uid="{00000000-0005-0000-0000-0000910A0000}"/>
    <cellStyle name="Normal 19" xfId="2160" xr:uid="{00000000-0005-0000-0000-0000920A0000}"/>
    <cellStyle name="Normal 2" xfId="42" xr:uid="{00000000-0005-0000-0000-0000930A0000}"/>
    <cellStyle name="Normal 2 2" xfId="43" xr:uid="{00000000-0005-0000-0000-0000940A0000}"/>
    <cellStyle name="Normal 2 2 2" xfId="676" xr:uid="{00000000-0005-0000-0000-0000950A0000}"/>
    <cellStyle name="Normal 2 2 2 2" xfId="1879" xr:uid="{00000000-0005-0000-0000-0000960A0000}"/>
    <cellStyle name="Normal 2 2 2 2 2" xfId="5137" xr:uid="{1D7A6793-5BA8-4A44-B483-8E8BD352EACD}"/>
    <cellStyle name="Normal 2 2 2 3" xfId="2757" xr:uid="{00000000-0005-0000-0000-0000970A0000}"/>
    <cellStyle name="Normal 2 2 2 3 2" xfId="6014" xr:uid="{671692CC-431F-40DF-8F52-175C74792561}"/>
    <cellStyle name="Normal 2 2 2 4" xfId="3947" xr:uid="{C4BF607A-4009-4DA1-8DCE-B7D352707660}"/>
    <cellStyle name="Normal 2 2 3" xfId="960" xr:uid="{00000000-0005-0000-0000-0000980A0000}"/>
    <cellStyle name="Normal 2 2 3 2" xfId="2158" xr:uid="{00000000-0005-0000-0000-0000990A0000}"/>
    <cellStyle name="Normal 2 2 3 2 2" xfId="5416" xr:uid="{FA842A4D-D347-40CA-978E-DCD7DC0BB347}"/>
    <cellStyle name="Normal 2 2 3 3" xfId="3036" xr:uid="{00000000-0005-0000-0000-00009A0A0000}"/>
    <cellStyle name="Normal 2 2 3 3 2" xfId="6293" xr:uid="{898CDEEF-5EB6-4965-AFCF-A9D73BB23F2B}"/>
    <cellStyle name="Normal 2 2 3 4" xfId="4226" xr:uid="{65465EC7-89CC-46C8-AF45-D0FBC122FF8E}"/>
    <cellStyle name="Normal 2 3" xfId="44" xr:uid="{00000000-0005-0000-0000-00009B0A0000}"/>
    <cellStyle name="Normal 2 3 2" xfId="45" xr:uid="{00000000-0005-0000-0000-00009C0A0000}"/>
    <cellStyle name="Normal 2 4" xfId="78" xr:uid="{00000000-0005-0000-0000-00009D0A0000}"/>
    <cellStyle name="Normal 2 4 10" xfId="448" xr:uid="{00000000-0005-0000-0000-00009E0A0000}"/>
    <cellStyle name="Normal 2 4 10 2" xfId="1246" xr:uid="{00000000-0005-0000-0000-00009F0A0000}"/>
    <cellStyle name="Normal 2 4 10 2 2" xfId="3318" xr:uid="{00000000-0005-0000-0000-0000A00A0000}"/>
    <cellStyle name="Normal 2 4 10 2 2 2" xfId="6575" xr:uid="{7942E897-CD36-4193-985D-0101259A437C}"/>
    <cellStyle name="Normal 2 4 10 2 3" xfId="4508" xr:uid="{944596AE-B4A8-4EC7-917B-F79697367FA5}"/>
    <cellStyle name="Normal 2 4 10 3" xfId="1662" xr:uid="{00000000-0005-0000-0000-0000A10A0000}"/>
    <cellStyle name="Normal 2 4 10 3 2" xfId="4921" xr:uid="{36231CD8-0864-4932-B9F8-247E917EE722}"/>
    <cellStyle name="Normal 2 4 10 4" xfId="2541" xr:uid="{00000000-0005-0000-0000-0000A20A0000}"/>
    <cellStyle name="Normal 2 4 10 4 2" xfId="5798" xr:uid="{F0A87D8F-C57F-46DC-B35E-AA4C96BDF2F9}"/>
    <cellStyle name="Normal 2 4 10 5" xfId="3731" xr:uid="{0889A546-C761-4344-82A6-B868DD76C555}"/>
    <cellStyle name="Normal 2 4 11" xfId="465" xr:uid="{00000000-0005-0000-0000-0000A30A0000}"/>
    <cellStyle name="Normal 2 4 11 2" xfId="1262" xr:uid="{00000000-0005-0000-0000-0000A40A0000}"/>
    <cellStyle name="Normal 2 4 11 2 2" xfId="3333" xr:uid="{00000000-0005-0000-0000-0000A50A0000}"/>
    <cellStyle name="Normal 2 4 11 2 2 2" xfId="6590" xr:uid="{732BEF44-EFAB-496C-B5C2-5738FDC3C4E6}"/>
    <cellStyle name="Normal 2 4 11 2 3" xfId="4523" xr:uid="{B79DE0EA-3EF3-4C30-998F-2F7DC391BA4E}"/>
    <cellStyle name="Normal 2 4 11 3" xfId="1677" xr:uid="{00000000-0005-0000-0000-0000A60A0000}"/>
    <cellStyle name="Normal 2 4 11 3 2" xfId="4936" xr:uid="{3C86BF90-E928-4B0C-8AA0-C6D34107C84F}"/>
    <cellStyle name="Normal 2 4 11 4" xfId="2556" xr:uid="{00000000-0005-0000-0000-0000A70A0000}"/>
    <cellStyle name="Normal 2 4 11 4 2" xfId="5813" xr:uid="{D237D24F-4BF3-4CF2-95EA-C02E15FF28B6}"/>
    <cellStyle name="Normal 2 4 11 5" xfId="3746" xr:uid="{EB4146B7-C0AC-4C88-8D7A-7A0BBFC03F7A}"/>
    <cellStyle name="Normal 2 4 12" xfId="481" xr:uid="{00000000-0005-0000-0000-0000A80A0000}"/>
    <cellStyle name="Normal 2 4 12 2" xfId="1277" xr:uid="{00000000-0005-0000-0000-0000A90A0000}"/>
    <cellStyle name="Normal 2 4 12 2 2" xfId="3348" xr:uid="{00000000-0005-0000-0000-0000AA0A0000}"/>
    <cellStyle name="Normal 2 4 12 2 2 2" xfId="6605" xr:uid="{50A7B434-7347-4737-A146-FD1444674D3C}"/>
    <cellStyle name="Normal 2 4 12 2 3" xfId="4538" xr:uid="{27B88A1F-E278-4D27-B262-2E1A2114AECA}"/>
    <cellStyle name="Normal 2 4 12 3" xfId="1692" xr:uid="{00000000-0005-0000-0000-0000AB0A0000}"/>
    <cellStyle name="Normal 2 4 12 3 2" xfId="4951" xr:uid="{52488C12-8E58-49D4-BD02-BE2F37CD426A}"/>
    <cellStyle name="Normal 2 4 12 4" xfId="2571" xr:uid="{00000000-0005-0000-0000-0000AC0A0000}"/>
    <cellStyle name="Normal 2 4 12 4 2" xfId="5828" xr:uid="{8F605660-7156-45A0-99AD-B95C9DFBA560}"/>
    <cellStyle name="Normal 2 4 12 5" xfId="3761" xr:uid="{1E0EEE91-A8E9-499F-9665-C27AAB1E3315}"/>
    <cellStyle name="Normal 2 4 13" xfId="515" xr:uid="{00000000-0005-0000-0000-0000AD0A0000}"/>
    <cellStyle name="Normal 2 4 13 2" xfId="1721" xr:uid="{00000000-0005-0000-0000-0000AE0A0000}"/>
    <cellStyle name="Normal 2 4 13 2 2" xfId="4980" xr:uid="{CBEBCC60-671E-49D4-A680-D44FC30B7FFC}"/>
    <cellStyle name="Normal 2 4 13 3" xfId="2600" xr:uid="{00000000-0005-0000-0000-0000AF0A0000}"/>
    <cellStyle name="Normal 2 4 13 3 2" xfId="5857" xr:uid="{E3B61400-5C35-4D10-A9A6-E64FE80D3270}"/>
    <cellStyle name="Normal 2 4 13 4" xfId="3790" xr:uid="{C396CCF4-17EF-4581-9105-AFBF18710F7C}"/>
    <cellStyle name="Normal 2 4 14" xfId="657" xr:uid="{00000000-0005-0000-0000-0000B00A0000}"/>
    <cellStyle name="Normal 2 4 14 2" xfId="1860" xr:uid="{00000000-0005-0000-0000-0000B10A0000}"/>
    <cellStyle name="Normal 2 4 14 2 2" xfId="5118" xr:uid="{477D7D56-78E2-4BA0-94EB-2C1C6A8CF5AA}"/>
    <cellStyle name="Normal 2 4 14 3" xfId="2738" xr:uid="{00000000-0005-0000-0000-0000B20A0000}"/>
    <cellStyle name="Normal 2 4 14 3 2" xfId="5995" xr:uid="{840EFC49-B090-46D9-94B0-4449E0C3B932}"/>
    <cellStyle name="Normal 2 4 14 4" xfId="3928" xr:uid="{183CD420-B7F4-41D4-87E6-80D7D8BDD13F}"/>
    <cellStyle name="Normal 2 4 15" xfId="672" xr:uid="{00000000-0005-0000-0000-0000B30A0000}"/>
    <cellStyle name="Normal 2 4 15 2" xfId="1875" xr:uid="{00000000-0005-0000-0000-0000B40A0000}"/>
    <cellStyle name="Normal 2 4 15 2 2" xfId="5133" xr:uid="{A00E4BBD-94A5-4DA3-90FC-64B701FE1F88}"/>
    <cellStyle name="Normal 2 4 15 3" xfId="2753" xr:uid="{00000000-0005-0000-0000-0000B50A0000}"/>
    <cellStyle name="Normal 2 4 15 3 2" xfId="6010" xr:uid="{3CD43642-146E-456E-B5A0-3D8F09D5F24A}"/>
    <cellStyle name="Normal 2 4 15 4" xfId="3943" xr:uid="{274CF7DA-8ACE-46D7-93D8-0A15C80CA962}"/>
    <cellStyle name="Normal 2 4 16" xfId="710" xr:uid="{00000000-0005-0000-0000-0000B60A0000}"/>
    <cellStyle name="Normal 2 4 16 2" xfId="1910" xr:uid="{00000000-0005-0000-0000-0000B70A0000}"/>
    <cellStyle name="Normal 2 4 16 2 2" xfId="5168" xr:uid="{E8F6AEE5-EA5B-4EB0-ACCF-DBDA796A0A0F}"/>
    <cellStyle name="Normal 2 4 16 3" xfId="2788" xr:uid="{00000000-0005-0000-0000-0000B80A0000}"/>
    <cellStyle name="Normal 2 4 16 3 2" xfId="6045" xr:uid="{EC7E95D7-538D-405E-90BA-57AD05B0E712}"/>
    <cellStyle name="Normal 2 4 16 4" xfId="3978" xr:uid="{2AF54FB8-4F92-46C0-90F9-E56D90D005C9}"/>
    <cellStyle name="Normal 2 4 17" xfId="990" xr:uid="{00000000-0005-0000-0000-0000B90A0000}"/>
    <cellStyle name="Normal 2 4 17 2" xfId="3064" xr:uid="{00000000-0005-0000-0000-0000BA0A0000}"/>
    <cellStyle name="Normal 2 4 17 2 2" xfId="6321" xr:uid="{84A42F0F-FFD9-46B4-A94F-D787638FF184}"/>
    <cellStyle name="Normal 2 4 17 3" xfId="4254" xr:uid="{37A6E6BD-83BD-495B-9200-36A31406E998}"/>
    <cellStyle name="Normal 2 4 18" xfId="1315" xr:uid="{00000000-0005-0000-0000-0000BB0A0000}"/>
    <cellStyle name="Normal 2 4 18 2" xfId="4574" xr:uid="{F50D01B5-788D-4FEA-9810-786AA4201C9B}"/>
    <cellStyle name="Normal 2 4 19" xfId="2194" xr:uid="{00000000-0005-0000-0000-0000BC0A0000}"/>
    <cellStyle name="Normal 2 4 19 2" xfId="5451" xr:uid="{6415244A-4ECD-4DC7-B22B-D2F1219D78A5}"/>
    <cellStyle name="Normal 2 4 2" xfId="97" xr:uid="{00000000-0005-0000-0000-0000BD0A0000}"/>
    <cellStyle name="Normal 2 4 2 2" xfId="289" xr:uid="{00000000-0005-0000-0000-0000BE0A0000}"/>
    <cellStyle name="Normal 2 4 2 2 2" xfId="859" xr:uid="{00000000-0005-0000-0000-0000BF0A0000}"/>
    <cellStyle name="Normal 2 4 2 2 2 2" xfId="2059" xr:uid="{00000000-0005-0000-0000-0000C00A0000}"/>
    <cellStyle name="Normal 2 4 2 2 2 2 2" xfId="5317" xr:uid="{A1AC52A6-32BA-480F-9E64-B027E959F47A}"/>
    <cellStyle name="Normal 2 4 2 2 2 3" xfId="2937" xr:uid="{00000000-0005-0000-0000-0000C10A0000}"/>
    <cellStyle name="Normal 2 4 2 2 2 3 2" xfId="6194" xr:uid="{87BB5EDC-5495-4DA9-BE13-770C8784D9F9}"/>
    <cellStyle name="Normal 2 4 2 2 2 4" xfId="4127" xr:uid="{3A655309-C3C2-4F84-9B89-C9A3AA185808}"/>
    <cellStyle name="Normal 2 4 2 2 3" xfId="1139" xr:uid="{00000000-0005-0000-0000-0000C20A0000}"/>
    <cellStyle name="Normal 2 4 2 2 3 2" xfId="3213" xr:uid="{00000000-0005-0000-0000-0000C30A0000}"/>
    <cellStyle name="Normal 2 4 2 2 3 2 2" xfId="6470" xr:uid="{0FB22B4F-05B1-48CF-B82D-A11C4127C21A}"/>
    <cellStyle name="Normal 2 4 2 2 3 3" xfId="4403" xr:uid="{F4E8E0EF-A3B5-462E-85E9-F82F62FBC5B0}"/>
    <cellStyle name="Normal 2 4 2 2 4" xfId="1517" xr:uid="{00000000-0005-0000-0000-0000C40A0000}"/>
    <cellStyle name="Normal 2 4 2 2 4 2" xfId="4776" xr:uid="{C058EB46-5A92-4727-B7B6-3B11F34CF9AA}"/>
    <cellStyle name="Normal 2 4 2 2 5" xfId="2396" xr:uid="{00000000-0005-0000-0000-0000C50A0000}"/>
    <cellStyle name="Normal 2 4 2 2 5 2" xfId="5653" xr:uid="{2E0E920F-691B-43F1-BD8C-82A4F63A11F8}"/>
    <cellStyle name="Normal 2 4 2 2 6" xfId="3586" xr:uid="{A39D1F2F-A259-4485-9F49-08D6AC3DABDB}"/>
    <cellStyle name="Normal 2 4 2 3" xfId="530" xr:uid="{00000000-0005-0000-0000-0000C60A0000}"/>
    <cellStyle name="Normal 2 4 2 3 2" xfId="1736" xr:uid="{00000000-0005-0000-0000-0000C70A0000}"/>
    <cellStyle name="Normal 2 4 2 3 2 2" xfId="4995" xr:uid="{F3894BB9-4AD6-40A6-88FF-9E3633069716}"/>
    <cellStyle name="Normal 2 4 2 3 3" xfId="2615" xr:uid="{00000000-0005-0000-0000-0000C80A0000}"/>
    <cellStyle name="Normal 2 4 2 3 3 2" xfId="5872" xr:uid="{F3DA7B9D-35F5-4DC7-8DA9-8B712A68F9C3}"/>
    <cellStyle name="Normal 2 4 2 3 4" xfId="3805" xr:uid="{88C7B7A7-9992-465A-9D18-2CEBDC15CE91}"/>
    <cellStyle name="Normal 2 4 2 4" xfId="725" xr:uid="{00000000-0005-0000-0000-0000C90A0000}"/>
    <cellStyle name="Normal 2 4 2 4 2" xfId="1925" xr:uid="{00000000-0005-0000-0000-0000CA0A0000}"/>
    <cellStyle name="Normal 2 4 2 4 2 2" xfId="5183" xr:uid="{D142CEAA-A323-48EB-AA67-BA1CFD07DC4A}"/>
    <cellStyle name="Normal 2 4 2 4 3" xfId="2803" xr:uid="{00000000-0005-0000-0000-0000CB0A0000}"/>
    <cellStyle name="Normal 2 4 2 4 3 2" xfId="6060" xr:uid="{1849BC9D-2E52-4A71-AF67-C79C00B48BBF}"/>
    <cellStyle name="Normal 2 4 2 4 4" xfId="3993" xr:uid="{8F3DDBF7-8A5C-417F-AAF9-0AFCC105E473}"/>
    <cellStyle name="Normal 2 4 2 5" xfId="1005" xr:uid="{00000000-0005-0000-0000-0000CC0A0000}"/>
    <cellStyle name="Normal 2 4 2 5 2" xfId="3079" xr:uid="{00000000-0005-0000-0000-0000CD0A0000}"/>
    <cellStyle name="Normal 2 4 2 5 2 2" xfId="6336" xr:uid="{A1E9938E-B1B2-47C3-BAC0-8FB7F2DCF6DA}"/>
    <cellStyle name="Normal 2 4 2 5 3" xfId="4269" xr:uid="{DA4A1705-8CE1-4DA3-845A-D53FED92CBA0}"/>
    <cellStyle name="Normal 2 4 2 6" xfId="1333" xr:uid="{00000000-0005-0000-0000-0000CE0A0000}"/>
    <cellStyle name="Normal 2 4 2 6 2" xfId="4592" xr:uid="{3EA4EE99-C10C-4D86-9B65-2A6C3E855FBF}"/>
    <cellStyle name="Normal 2 4 2 7" xfId="2212" xr:uid="{00000000-0005-0000-0000-0000CF0A0000}"/>
    <cellStyle name="Normal 2 4 2 7 2" xfId="5469" xr:uid="{65DF4219-2EB3-4646-B4EB-88699DDF8015}"/>
    <cellStyle name="Normal 2 4 2 8" xfId="3402" xr:uid="{EE93AC59-8C7B-4218-AA17-AF5E6C95774A}"/>
    <cellStyle name="Normal 2 4 20" xfId="3384" xr:uid="{DFC8CAFC-135D-4409-9029-B5BEB349AA0E}"/>
    <cellStyle name="Normal 2 4 21" xfId="6624" xr:uid="{45B12367-1819-4F7A-87B9-70C3ACFE0E0F}"/>
    <cellStyle name="Normal 2 4 3" xfId="116" xr:uid="{00000000-0005-0000-0000-0000D00A0000}"/>
    <cellStyle name="Normal 2 4 3 2" xfId="308" xr:uid="{00000000-0005-0000-0000-0000D10A0000}"/>
    <cellStyle name="Normal 2 4 3 2 2" xfId="874" xr:uid="{00000000-0005-0000-0000-0000D20A0000}"/>
    <cellStyle name="Normal 2 4 3 2 2 2" xfId="2074" xr:uid="{00000000-0005-0000-0000-0000D30A0000}"/>
    <cellStyle name="Normal 2 4 3 2 2 2 2" xfId="5332" xr:uid="{C405C5DC-36BC-489B-BC8C-3D416BBEF2AE}"/>
    <cellStyle name="Normal 2 4 3 2 2 3" xfId="2952" xr:uid="{00000000-0005-0000-0000-0000D40A0000}"/>
    <cellStyle name="Normal 2 4 3 2 2 3 2" xfId="6209" xr:uid="{778515A7-ED5D-4EC9-83F9-0729F1896CC1}"/>
    <cellStyle name="Normal 2 4 3 2 2 4" xfId="4142" xr:uid="{DA769B1B-6C96-49AB-BE8D-7000E6696E77}"/>
    <cellStyle name="Normal 2 4 3 2 3" xfId="1154" xr:uid="{00000000-0005-0000-0000-0000D50A0000}"/>
    <cellStyle name="Normal 2 4 3 2 3 2" xfId="3228" xr:uid="{00000000-0005-0000-0000-0000D60A0000}"/>
    <cellStyle name="Normal 2 4 3 2 3 2 2" xfId="6485" xr:uid="{13EC6942-5CDF-4224-A7AC-5DCBAC688574}"/>
    <cellStyle name="Normal 2 4 3 2 3 3" xfId="4418" xr:uid="{7D841BE2-C0FB-47B7-8AD0-4759D7204A6E}"/>
    <cellStyle name="Normal 2 4 3 2 4" xfId="1535" xr:uid="{00000000-0005-0000-0000-0000D70A0000}"/>
    <cellStyle name="Normal 2 4 3 2 4 2" xfId="4794" xr:uid="{0A183754-8E89-48FC-8BEC-83C006806D1D}"/>
    <cellStyle name="Normal 2 4 3 2 5" xfId="2414" xr:uid="{00000000-0005-0000-0000-0000D80A0000}"/>
    <cellStyle name="Normal 2 4 3 2 5 2" xfId="5671" xr:uid="{D6079CC1-B15C-47CA-B87D-6F109B82A0D1}"/>
    <cellStyle name="Normal 2 4 3 2 6" xfId="3604" xr:uid="{DCCF98B7-1942-49ED-897A-2B0B520B22A6}"/>
    <cellStyle name="Normal 2 4 3 3" xfId="545" xr:uid="{00000000-0005-0000-0000-0000D90A0000}"/>
    <cellStyle name="Normal 2 4 3 3 2" xfId="1751" xr:uid="{00000000-0005-0000-0000-0000DA0A0000}"/>
    <cellStyle name="Normal 2 4 3 3 2 2" xfId="5010" xr:uid="{7BA8B201-7752-48AA-9820-7CB5A9819A04}"/>
    <cellStyle name="Normal 2 4 3 3 3" xfId="2630" xr:uid="{00000000-0005-0000-0000-0000DB0A0000}"/>
    <cellStyle name="Normal 2 4 3 3 3 2" xfId="5887" xr:uid="{55B9A35A-360E-4237-A1E3-8CBE54BB4F22}"/>
    <cellStyle name="Normal 2 4 3 3 4" xfId="3820" xr:uid="{66AF5468-7B00-48D7-928F-8E4A5B907871}"/>
    <cellStyle name="Normal 2 4 3 4" xfId="740" xr:uid="{00000000-0005-0000-0000-0000DC0A0000}"/>
    <cellStyle name="Normal 2 4 3 4 2" xfId="1940" xr:uid="{00000000-0005-0000-0000-0000DD0A0000}"/>
    <cellStyle name="Normal 2 4 3 4 2 2" xfId="5198" xr:uid="{0D4477F2-1BA6-4F43-9A73-FDD36F015029}"/>
    <cellStyle name="Normal 2 4 3 4 3" xfId="2818" xr:uid="{00000000-0005-0000-0000-0000DE0A0000}"/>
    <cellStyle name="Normal 2 4 3 4 3 2" xfId="6075" xr:uid="{4DCDC30F-1011-457B-B52C-2131A2BA148E}"/>
    <cellStyle name="Normal 2 4 3 4 4" xfId="4008" xr:uid="{D55DD82A-BCAD-4EEE-8C2F-F789D0A29F79}"/>
    <cellStyle name="Normal 2 4 3 5" xfId="1020" xr:uid="{00000000-0005-0000-0000-0000DF0A0000}"/>
    <cellStyle name="Normal 2 4 3 5 2" xfId="3094" xr:uid="{00000000-0005-0000-0000-0000E00A0000}"/>
    <cellStyle name="Normal 2 4 3 5 2 2" xfId="6351" xr:uid="{1CE232AA-AC2C-44A7-A3FB-23F06A6FD4D9}"/>
    <cellStyle name="Normal 2 4 3 5 3" xfId="4284" xr:uid="{313D9F27-20A8-4C1A-979B-FF00B01C4AA3}"/>
    <cellStyle name="Normal 2 4 3 6" xfId="1351" xr:uid="{00000000-0005-0000-0000-0000E10A0000}"/>
    <cellStyle name="Normal 2 4 3 6 2" xfId="4610" xr:uid="{C77167B6-783B-494C-9147-FB9937B43D63}"/>
    <cellStyle name="Normal 2 4 3 7" xfId="2230" xr:uid="{00000000-0005-0000-0000-0000E20A0000}"/>
    <cellStyle name="Normal 2 4 3 7 2" xfId="5487" xr:uid="{AC1ADE8B-F883-4D5B-9022-969C88B30E03}"/>
    <cellStyle name="Normal 2 4 3 8" xfId="3420" xr:uid="{248ABB5D-45B0-4148-BBE6-3865AE8B31E5}"/>
    <cellStyle name="Normal 2 4 4" xfId="134" xr:uid="{00000000-0005-0000-0000-0000E30A0000}"/>
    <cellStyle name="Normal 2 4 4 2" xfId="326" xr:uid="{00000000-0005-0000-0000-0000E40A0000}"/>
    <cellStyle name="Normal 2 4 4 2 2" xfId="889" xr:uid="{00000000-0005-0000-0000-0000E50A0000}"/>
    <cellStyle name="Normal 2 4 4 2 2 2" xfId="2089" xr:uid="{00000000-0005-0000-0000-0000E60A0000}"/>
    <cellStyle name="Normal 2 4 4 2 2 2 2" xfId="5347" xr:uid="{CE632635-1639-4132-8685-A0815D9F9F23}"/>
    <cellStyle name="Normal 2 4 4 2 2 3" xfId="2967" xr:uid="{00000000-0005-0000-0000-0000E70A0000}"/>
    <cellStyle name="Normal 2 4 4 2 2 3 2" xfId="6224" xr:uid="{AA62CB7F-9F84-4883-A5C6-64040E206113}"/>
    <cellStyle name="Normal 2 4 4 2 2 4" xfId="4157" xr:uid="{521B9225-B372-45DC-9C38-12CD3F190697}"/>
    <cellStyle name="Normal 2 4 4 2 3" xfId="1169" xr:uid="{00000000-0005-0000-0000-0000E80A0000}"/>
    <cellStyle name="Normal 2 4 4 2 3 2" xfId="3243" xr:uid="{00000000-0005-0000-0000-0000E90A0000}"/>
    <cellStyle name="Normal 2 4 4 2 3 2 2" xfId="6500" xr:uid="{D0570914-3E92-4995-9147-FDFD533716E7}"/>
    <cellStyle name="Normal 2 4 4 2 3 3" xfId="4433" xr:uid="{D0C6AD4C-C9C9-4365-812E-9B59814EC1FB}"/>
    <cellStyle name="Normal 2 4 4 2 4" xfId="1553" xr:uid="{00000000-0005-0000-0000-0000EA0A0000}"/>
    <cellStyle name="Normal 2 4 4 2 4 2" xfId="4812" xr:uid="{197715D3-2302-4A5F-AE41-ECF8B4F36788}"/>
    <cellStyle name="Normal 2 4 4 2 5" xfId="2432" xr:uid="{00000000-0005-0000-0000-0000EB0A0000}"/>
    <cellStyle name="Normal 2 4 4 2 5 2" xfId="5689" xr:uid="{50DA62DD-B1E3-471D-B8CB-254182A5947A}"/>
    <cellStyle name="Normal 2 4 4 2 6" xfId="3622" xr:uid="{F5DA473C-E51F-4C02-A009-60F0AC3D0C58}"/>
    <cellStyle name="Normal 2 4 4 3" xfId="560" xr:uid="{00000000-0005-0000-0000-0000EC0A0000}"/>
    <cellStyle name="Normal 2 4 4 3 2" xfId="1766" xr:uid="{00000000-0005-0000-0000-0000ED0A0000}"/>
    <cellStyle name="Normal 2 4 4 3 2 2" xfId="5025" xr:uid="{A5E10CEE-9A0A-442F-8214-CB859CCDEDF8}"/>
    <cellStyle name="Normal 2 4 4 3 3" xfId="2645" xr:uid="{00000000-0005-0000-0000-0000EE0A0000}"/>
    <cellStyle name="Normal 2 4 4 3 3 2" xfId="5902" xr:uid="{14EA8E6D-4DEA-4E4B-AD90-6D656424F879}"/>
    <cellStyle name="Normal 2 4 4 3 4" xfId="3835" xr:uid="{44CA00AD-9CDE-4645-A98A-F6F53439FA0B}"/>
    <cellStyle name="Normal 2 4 4 4" xfId="755" xr:uid="{00000000-0005-0000-0000-0000EF0A0000}"/>
    <cellStyle name="Normal 2 4 4 4 2" xfId="1955" xr:uid="{00000000-0005-0000-0000-0000F00A0000}"/>
    <cellStyle name="Normal 2 4 4 4 2 2" xfId="5213" xr:uid="{7988B242-73A0-4E98-806C-70BF57CB22A5}"/>
    <cellStyle name="Normal 2 4 4 4 3" xfId="2833" xr:uid="{00000000-0005-0000-0000-0000F10A0000}"/>
    <cellStyle name="Normal 2 4 4 4 3 2" xfId="6090" xr:uid="{352C383A-76CA-4989-AD1D-9C609E2857B5}"/>
    <cellStyle name="Normal 2 4 4 4 4" xfId="4023" xr:uid="{1440DEC9-CB70-46AE-8FA7-E4A3FD60CE6C}"/>
    <cellStyle name="Normal 2 4 4 5" xfId="1035" xr:uid="{00000000-0005-0000-0000-0000F20A0000}"/>
    <cellStyle name="Normal 2 4 4 5 2" xfId="3109" xr:uid="{00000000-0005-0000-0000-0000F30A0000}"/>
    <cellStyle name="Normal 2 4 4 5 2 2" xfId="6366" xr:uid="{1CCC25D0-23A3-4D10-ADA6-4FACF130A5CA}"/>
    <cellStyle name="Normal 2 4 4 5 3" xfId="4299" xr:uid="{8EEC7B4B-2FD2-4DD2-ACDD-5A9A3CD7F1EB}"/>
    <cellStyle name="Normal 2 4 4 6" xfId="1369" xr:uid="{00000000-0005-0000-0000-0000F40A0000}"/>
    <cellStyle name="Normal 2 4 4 6 2" xfId="4628" xr:uid="{0214B825-3308-487B-8966-E63871BF4556}"/>
    <cellStyle name="Normal 2 4 4 7" xfId="2248" xr:uid="{00000000-0005-0000-0000-0000F50A0000}"/>
    <cellStyle name="Normal 2 4 4 7 2" xfId="5505" xr:uid="{88D97384-68F8-421A-A669-5E66B6CA7DBE}"/>
    <cellStyle name="Normal 2 4 4 8" xfId="3438" xr:uid="{363AB90F-7124-4619-A5E9-D8A069A6C775}"/>
    <cellStyle name="Normal 2 4 5" xfId="152" xr:uid="{00000000-0005-0000-0000-0000F60A0000}"/>
    <cellStyle name="Normal 2 4 5 2" xfId="344" xr:uid="{00000000-0005-0000-0000-0000F70A0000}"/>
    <cellStyle name="Normal 2 4 5 2 2" xfId="904" xr:uid="{00000000-0005-0000-0000-0000F80A0000}"/>
    <cellStyle name="Normal 2 4 5 2 2 2" xfId="2104" xr:uid="{00000000-0005-0000-0000-0000F90A0000}"/>
    <cellStyle name="Normal 2 4 5 2 2 2 2" xfId="5362" xr:uid="{325C660E-F57C-40C1-BD4F-4C4C19C0D498}"/>
    <cellStyle name="Normal 2 4 5 2 2 3" xfId="2982" xr:uid="{00000000-0005-0000-0000-0000FA0A0000}"/>
    <cellStyle name="Normal 2 4 5 2 2 3 2" xfId="6239" xr:uid="{AD0AF8F1-8827-4E15-8B7A-BD13A5BAC3A0}"/>
    <cellStyle name="Normal 2 4 5 2 2 4" xfId="4172" xr:uid="{66A08D23-E738-47FF-B8DA-1F25529D7977}"/>
    <cellStyle name="Normal 2 4 5 2 3" xfId="1184" xr:uid="{00000000-0005-0000-0000-0000FB0A0000}"/>
    <cellStyle name="Normal 2 4 5 2 3 2" xfId="3258" xr:uid="{00000000-0005-0000-0000-0000FC0A0000}"/>
    <cellStyle name="Normal 2 4 5 2 3 2 2" xfId="6515" xr:uid="{4A2EC7A5-51AB-49B8-867A-8EE977812448}"/>
    <cellStyle name="Normal 2 4 5 2 3 3" xfId="4448" xr:uid="{1A6A283F-49B3-488F-9C8B-664215D92A63}"/>
    <cellStyle name="Normal 2 4 5 2 4" xfId="1571" xr:uid="{00000000-0005-0000-0000-0000FD0A0000}"/>
    <cellStyle name="Normal 2 4 5 2 4 2" xfId="4830" xr:uid="{81F1AAF7-5DD0-4285-884F-FC4A2C5AFCFD}"/>
    <cellStyle name="Normal 2 4 5 2 5" xfId="2450" xr:uid="{00000000-0005-0000-0000-0000FE0A0000}"/>
    <cellStyle name="Normal 2 4 5 2 5 2" xfId="5707" xr:uid="{35873F05-18F2-4DC3-8A13-D76DEE02DCB0}"/>
    <cellStyle name="Normal 2 4 5 2 6" xfId="3640" xr:uid="{2094BBC6-3F2A-49D5-890D-977BEE7BFA9B}"/>
    <cellStyle name="Normal 2 4 5 3" xfId="575" xr:uid="{00000000-0005-0000-0000-0000FF0A0000}"/>
    <cellStyle name="Normal 2 4 5 3 2" xfId="1781" xr:uid="{00000000-0005-0000-0000-0000000B0000}"/>
    <cellStyle name="Normal 2 4 5 3 2 2" xfId="5040" xr:uid="{33F78C48-8DDC-4B88-8A5C-66389EE4C6F0}"/>
    <cellStyle name="Normal 2 4 5 3 3" xfId="2660" xr:uid="{00000000-0005-0000-0000-0000010B0000}"/>
    <cellStyle name="Normal 2 4 5 3 3 2" xfId="5917" xr:uid="{67C9BD44-B9A0-40DA-8F8D-9B59716AF509}"/>
    <cellStyle name="Normal 2 4 5 3 4" xfId="3850" xr:uid="{2A5B15DC-581F-4E1E-B810-7692EF5E8AB9}"/>
    <cellStyle name="Normal 2 4 5 4" xfId="770" xr:uid="{00000000-0005-0000-0000-0000020B0000}"/>
    <cellStyle name="Normal 2 4 5 4 2" xfId="1970" xr:uid="{00000000-0005-0000-0000-0000030B0000}"/>
    <cellStyle name="Normal 2 4 5 4 2 2" xfId="5228" xr:uid="{88F20435-1CE7-41A1-894E-4B57D992BA0B}"/>
    <cellStyle name="Normal 2 4 5 4 3" xfId="2848" xr:uid="{00000000-0005-0000-0000-0000040B0000}"/>
    <cellStyle name="Normal 2 4 5 4 3 2" xfId="6105" xr:uid="{B1AF0B9A-9431-48E6-B8BC-FA6E60EA2E5A}"/>
    <cellStyle name="Normal 2 4 5 4 4" xfId="4038" xr:uid="{FBA1190A-B861-478F-B89C-C81FD7D929E3}"/>
    <cellStyle name="Normal 2 4 5 5" xfId="1050" xr:uid="{00000000-0005-0000-0000-0000050B0000}"/>
    <cellStyle name="Normal 2 4 5 5 2" xfId="3124" xr:uid="{00000000-0005-0000-0000-0000060B0000}"/>
    <cellStyle name="Normal 2 4 5 5 2 2" xfId="6381" xr:uid="{94B24ACA-9E0A-46D0-A207-5E1BF0273E03}"/>
    <cellStyle name="Normal 2 4 5 5 3" xfId="4314" xr:uid="{0B70515C-4F3E-42C8-8FC9-AADE3628F66A}"/>
    <cellStyle name="Normal 2 4 5 6" xfId="1387" xr:uid="{00000000-0005-0000-0000-0000070B0000}"/>
    <cellStyle name="Normal 2 4 5 6 2" xfId="4646" xr:uid="{FC291616-A9C0-4549-AE4E-DBD7FD8E691A}"/>
    <cellStyle name="Normal 2 4 5 7" xfId="2266" xr:uid="{00000000-0005-0000-0000-0000080B0000}"/>
    <cellStyle name="Normal 2 4 5 7 2" xfId="5523" xr:uid="{D9BEBC85-48FA-4F27-A8F5-C180F42F8268}"/>
    <cellStyle name="Normal 2 4 5 8" xfId="3456" xr:uid="{DA05E582-9E65-457D-8A1F-782E833E8F3C}"/>
    <cellStyle name="Normal 2 4 6" xfId="172" xr:uid="{00000000-0005-0000-0000-0000090B0000}"/>
    <cellStyle name="Normal 2 4 6 2" xfId="364" xr:uid="{00000000-0005-0000-0000-00000A0B0000}"/>
    <cellStyle name="Normal 2 4 6 2 2" xfId="919" xr:uid="{00000000-0005-0000-0000-00000B0B0000}"/>
    <cellStyle name="Normal 2 4 6 2 2 2" xfId="2119" xr:uid="{00000000-0005-0000-0000-00000C0B0000}"/>
    <cellStyle name="Normal 2 4 6 2 2 2 2" xfId="5377" xr:uid="{82E9666D-44CD-4342-8754-FC9D10361931}"/>
    <cellStyle name="Normal 2 4 6 2 2 3" xfId="2997" xr:uid="{00000000-0005-0000-0000-00000D0B0000}"/>
    <cellStyle name="Normal 2 4 6 2 2 3 2" xfId="6254" xr:uid="{1B6E2673-C32A-4F3C-B48F-DE7672215B7D}"/>
    <cellStyle name="Normal 2 4 6 2 2 4" xfId="4187" xr:uid="{190B415E-3525-4C2E-B605-D42AAE5494FF}"/>
    <cellStyle name="Normal 2 4 6 2 3" xfId="1199" xr:uid="{00000000-0005-0000-0000-00000E0B0000}"/>
    <cellStyle name="Normal 2 4 6 2 3 2" xfId="3273" xr:uid="{00000000-0005-0000-0000-00000F0B0000}"/>
    <cellStyle name="Normal 2 4 6 2 3 2 2" xfId="6530" xr:uid="{CF0CE31F-C6AF-400C-A28F-3BA2B87567CC}"/>
    <cellStyle name="Normal 2 4 6 2 3 3" xfId="4463" xr:uid="{547301A3-C7A5-4776-968B-3FF5E0B6AACD}"/>
    <cellStyle name="Normal 2 4 6 2 4" xfId="1590" xr:uid="{00000000-0005-0000-0000-0000100B0000}"/>
    <cellStyle name="Normal 2 4 6 2 4 2" xfId="4849" xr:uid="{13D69A20-99FA-4C88-88E4-ACB044728BE9}"/>
    <cellStyle name="Normal 2 4 6 2 5" xfId="2469" xr:uid="{00000000-0005-0000-0000-0000110B0000}"/>
    <cellStyle name="Normal 2 4 6 2 5 2" xfId="5726" xr:uid="{A09A7AF9-A4FF-419C-8F34-BF65562BACC8}"/>
    <cellStyle name="Normal 2 4 6 2 6" xfId="3659" xr:uid="{25449A7A-6107-4C4A-8962-051A95A3185A}"/>
    <cellStyle name="Normal 2 4 6 3" xfId="590" xr:uid="{00000000-0005-0000-0000-0000120B0000}"/>
    <cellStyle name="Normal 2 4 6 3 2" xfId="1796" xr:uid="{00000000-0005-0000-0000-0000130B0000}"/>
    <cellStyle name="Normal 2 4 6 3 2 2" xfId="5055" xr:uid="{BFF2396D-CE75-47B1-9159-443219411778}"/>
    <cellStyle name="Normal 2 4 6 3 3" xfId="2675" xr:uid="{00000000-0005-0000-0000-0000140B0000}"/>
    <cellStyle name="Normal 2 4 6 3 3 2" xfId="5932" xr:uid="{D40280A2-8420-4F0A-A614-16D21BCFE913}"/>
    <cellStyle name="Normal 2 4 6 3 4" xfId="3865" xr:uid="{EC26C70E-758C-493C-8B35-BF5399C7AD6E}"/>
    <cellStyle name="Normal 2 4 6 4" xfId="785" xr:uid="{00000000-0005-0000-0000-0000150B0000}"/>
    <cellStyle name="Normal 2 4 6 4 2" xfId="1985" xr:uid="{00000000-0005-0000-0000-0000160B0000}"/>
    <cellStyle name="Normal 2 4 6 4 2 2" xfId="5243" xr:uid="{3A65C5D7-E972-4644-B0AD-9B3BE6BBD5DF}"/>
    <cellStyle name="Normal 2 4 6 4 3" xfId="2863" xr:uid="{00000000-0005-0000-0000-0000170B0000}"/>
    <cellStyle name="Normal 2 4 6 4 3 2" xfId="6120" xr:uid="{C197CEC3-71F8-41A3-9776-BF63C1E9F8FC}"/>
    <cellStyle name="Normal 2 4 6 4 4" xfId="4053" xr:uid="{0F940108-F122-4C68-917F-39C76C72963D}"/>
    <cellStyle name="Normal 2 4 6 5" xfId="1065" xr:uid="{00000000-0005-0000-0000-0000180B0000}"/>
    <cellStyle name="Normal 2 4 6 5 2" xfId="3139" xr:uid="{00000000-0005-0000-0000-0000190B0000}"/>
    <cellStyle name="Normal 2 4 6 5 2 2" xfId="6396" xr:uid="{841E9706-EEC2-4CEF-8AF4-6D829ADBF4D4}"/>
    <cellStyle name="Normal 2 4 6 5 3" xfId="4329" xr:uid="{60E35FF0-9C88-4F38-8C9F-B84893699FF6}"/>
    <cellStyle name="Normal 2 4 6 6" xfId="1406" xr:uid="{00000000-0005-0000-0000-00001A0B0000}"/>
    <cellStyle name="Normal 2 4 6 6 2" xfId="4665" xr:uid="{33B5B67A-BD46-4583-90A8-E44F9D9EF834}"/>
    <cellStyle name="Normal 2 4 6 7" xfId="2285" xr:uid="{00000000-0005-0000-0000-00001B0B0000}"/>
    <cellStyle name="Normal 2 4 6 7 2" xfId="5542" xr:uid="{267E8BA9-2846-41D5-B703-0607190A764A}"/>
    <cellStyle name="Normal 2 4 6 8" xfId="3475" xr:uid="{DB5F61E9-28A0-4E0D-86AF-70D30C42D797}"/>
    <cellStyle name="Normal 2 4 7" xfId="191" xr:uid="{00000000-0005-0000-0000-00001C0B0000}"/>
    <cellStyle name="Normal 2 4 7 2" xfId="383" xr:uid="{00000000-0005-0000-0000-00001D0B0000}"/>
    <cellStyle name="Normal 2 4 7 2 2" xfId="934" xr:uid="{00000000-0005-0000-0000-00001E0B0000}"/>
    <cellStyle name="Normal 2 4 7 2 2 2" xfId="2134" xr:uid="{00000000-0005-0000-0000-00001F0B0000}"/>
    <cellStyle name="Normal 2 4 7 2 2 2 2" xfId="5392" xr:uid="{F7D7C86E-620F-4F36-A7C3-00BD639F0436}"/>
    <cellStyle name="Normal 2 4 7 2 2 3" xfId="3012" xr:uid="{00000000-0005-0000-0000-0000200B0000}"/>
    <cellStyle name="Normal 2 4 7 2 2 3 2" xfId="6269" xr:uid="{34A5C69B-370B-4B94-8370-21590970ECF5}"/>
    <cellStyle name="Normal 2 4 7 2 2 4" xfId="4202" xr:uid="{FC3B05AA-12A7-4ADE-A13B-C3C21139352B}"/>
    <cellStyle name="Normal 2 4 7 2 3" xfId="1214" xr:uid="{00000000-0005-0000-0000-0000210B0000}"/>
    <cellStyle name="Normal 2 4 7 2 3 2" xfId="3288" xr:uid="{00000000-0005-0000-0000-0000220B0000}"/>
    <cellStyle name="Normal 2 4 7 2 3 2 2" xfId="6545" xr:uid="{8C8A7ED9-275F-4B8E-A14C-311F6967BA59}"/>
    <cellStyle name="Normal 2 4 7 2 3 3" xfId="4478" xr:uid="{71F32960-9BB5-4D6A-B695-95980A1DE574}"/>
    <cellStyle name="Normal 2 4 7 2 4" xfId="1608" xr:uid="{00000000-0005-0000-0000-0000230B0000}"/>
    <cellStyle name="Normal 2 4 7 2 4 2" xfId="4867" xr:uid="{C9B0C2DB-FBB9-4DEE-BC59-83051C890DB8}"/>
    <cellStyle name="Normal 2 4 7 2 5" xfId="2487" xr:uid="{00000000-0005-0000-0000-0000240B0000}"/>
    <cellStyle name="Normal 2 4 7 2 5 2" xfId="5744" xr:uid="{E4E534A7-8C28-4831-BFDE-F3F2F7AD3287}"/>
    <cellStyle name="Normal 2 4 7 2 6" xfId="3677" xr:uid="{4BC230CB-DDA7-4574-B00D-C6068384BA3B}"/>
    <cellStyle name="Normal 2 4 7 3" xfId="605" xr:uid="{00000000-0005-0000-0000-0000250B0000}"/>
    <cellStyle name="Normal 2 4 7 3 2" xfId="1811" xr:uid="{00000000-0005-0000-0000-0000260B0000}"/>
    <cellStyle name="Normal 2 4 7 3 2 2" xfId="5070" xr:uid="{F8D725C5-20CF-4269-A1E5-F3CB75882E64}"/>
    <cellStyle name="Normal 2 4 7 3 3" xfId="2690" xr:uid="{00000000-0005-0000-0000-0000270B0000}"/>
    <cellStyle name="Normal 2 4 7 3 3 2" xfId="5947" xr:uid="{F3219569-2719-4976-8CB0-3078B6E654DE}"/>
    <cellStyle name="Normal 2 4 7 3 4" xfId="3880" xr:uid="{64D00E7A-5174-454B-84F7-D1D08B4CC1E3}"/>
    <cellStyle name="Normal 2 4 7 4" xfId="800" xr:uid="{00000000-0005-0000-0000-0000280B0000}"/>
    <cellStyle name="Normal 2 4 7 4 2" xfId="2000" xr:uid="{00000000-0005-0000-0000-0000290B0000}"/>
    <cellStyle name="Normal 2 4 7 4 2 2" xfId="5258" xr:uid="{F8AA5909-04BB-4E57-A5CC-3FC34999437E}"/>
    <cellStyle name="Normal 2 4 7 4 3" xfId="2878" xr:uid="{00000000-0005-0000-0000-00002A0B0000}"/>
    <cellStyle name="Normal 2 4 7 4 3 2" xfId="6135" xr:uid="{5FFDAB97-87A3-411A-B4AD-359CA115CBE6}"/>
    <cellStyle name="Normal 2 4 7 4 4" xfId="4068" xr:uid="{325E4726-AA22-4693-9662-B86D32E6021F}"/>
    <cellStyle name="Normal 2 4 7 5" xfId="1080" xr:uid="{00000000-0005-0000-0000-00002B0B0000}"/>
    <cellStyle name="Normal 2 4 7 5 2" xfId="3154" xr:uid="{00000000-0005-0000-0000-00002C0B0000}"/>
    <cellStyle name="Normal 2 4 7 5 2 2" xfId="6411" xr:uid="{73764DEB-3D69-4C74-BB97-1D3D0B92E96D}"/>
    <cellStyle name="Normal 2 4 7 5 3" xfId="4344" xr:uid="{F3E1AF1F-8BAE-4444-9B8B-C322FFB8F5DE}"/>
    <cellStyle name="Normal 2 4 7 6" xfId="1424" xr:uid="{00000000-0005-0000-0000-00002D0B0000}"/>
    <cellStyle name="Normal 2 4 7 6 2" xfId="4683" xr:uid="{D19E32BA-EC00-4181-BD9E-17F71098B6D7}"/>
    <cellStyle name="Normal 2 4 7 7" xfId="2303" xr:uid="{00000000-0005-0000-0000-00002E0B0000}"/>
    <cellStyle name="Normal 2 4 7 7 2" xfId="5560" xr:uid="{A19721EA-9DAA-405B-8CA7-BD53DCFDEEAB}"/>
    <cellStyle name="Normal 2 4 7 8" xfId="3493" xr:uid="{3FCAE4D8-5579-45EF-A506-B637C2535669}"/>
    <cellStyle name="Normal 2 4 8" xfId="209" xr:uid="{00000000-0005-0000-0000-00002F0B0000}"/>
    <cellStyle name="Normal 2 4 8 2" xfId="401" xr:uid="{00000000-0005-0000-0000-0000300B0000}"/>
    <cellStyle name="Normal 2 4 8 2 2" xfId="949" xr:uid="{00000000-0005-0000-0000-0000310B0000}"/>
    <cellStyle name="Normal 2 4 8 2 2 2" xfId="2149" xr:uid="{00000000-0005-0000-0000-0000320B0000}"/>
    <cellStyle name="Normal 2 4 8 2 2 2 2" xfId="5407" xr:uid="{95401020-1B50-42A9-905C-6A84645488D8}"/>
    <cellStyle name="Normal 2 4 8 2 2 3" xfId="3027" xr:uid="{00000000-0005-0000-0000-0000330B0000}"/>
    <cellStyle name="Normal 2 4 8 2 2 3 2" xfId="6284" xr:uid="{ED47BD98-85B8-4A82-B462-15621623D638}"/>
    <cellStyle name="Normal 2 4 8 2 2 4" xfId="4217" xr:uid="{04E86EC5-944F-4E54-BB33-BDA6666EFB46}"/>
    <cellStyle name="Normal 2 4 8 2 3" xfId="1229" xr:uid="{00000000-0005-0000-0000-0000340B0000}"/>
    <cellStyle name="Normal 2 4 8 2 3 2" xfId="3303" xr:uid="{00000000-0005-0000-0000-0000350B0000}"/>
    <cellStyle name="Normal 2 4 8 2 3 2 2" xfId="6560" xr:uid="{5DE57E43-7C4F-4545-9D0A-7B1F8C4BEE23}"/>
    <cellStyle name="Normal 2 4 8 2 3 3" xfId="4493" xr:uid="{3C6532DC-C443-46B1-87DA-8E07DE1A32A9}"/>
    <cellStyle name="Normal 2 4 8 2 4" xfId="1626" xr:uid="{00000000-0005-0000-0000-0000360B0000}"/>
    <cellStyle name="Normal 2 4 8 2 4 2" xfId="4885" xr:uid="{AA5C59BE-1342-44B7-98CC-3B5999C271F5}"/>
    <cellStyle name="Normal 2 4 8 2 5" xfId="2505" xr:uid="{00000000-0005-0000-0000-0000370B0000}"/>
    <cellStyle name="Normal 2 4 8 2 5 2" xfId="5762" xr:uid="{85CD0EDF-C793-41AF-8BDA-3A8C565014DB}"/>
    <cellStyle name="Normal 2 4 8 2 6" xfId="3695" xr:uid="{AB86CE03-2E11-4089-B738-A5D90E31F6F4}"/>
    <cellStyle name="Normal 2 4 8 3" xfId="620" xr:uid="{00000000-0005-0000-0000-0000380B0000}"/>
    <cellStyle name="Normal 2 4 8 3 2" xfId="1826" xr:uid="{00000000-0005-0000-0000-0000390B0000}"/>
    <cellStyle name="Normal 2 4 8 3 2 2" xfId="5085" xr:uid="{690F264B-5B19-43E0-9CC8-B4EBFA98AA8A}"/>
    <cellStyle name="Normal 2 4 8 3 3" xfId="2705" xr:uid="{00000000-0005-0000-0000-00003A0B0000}"/>
    <cellStyle name="Normal 2 4 8 3 3 2" xfId="5962" xr:uid="{65EC6484-1444-4F4E-AF3E-3DCD86849FA7}"/>
    <cellStyle name="Normal 2 4 8 3 4" xfId="3895" xr:uid="{F0C86F85-3CA2-42FC-AB73-B3720D6763B8}"/>
    <cellStyle name="Normal 2 4 8 4" xfId="815" xr:uid="{00000000-0005-0000-0000-00003B0B0000}"/>
    <cellStyle name="Normal 2 4 8 4 2" xfId="2015" xr:uid="{00000000-0005-0000-0000-00003C0B0000}"/>
    <cellStyle name="Normal 2 4 8 4 2 2" xfId="5273" xr:uid="{D19E68D9-9927-4E3A-87CA-532C84BC404C}"/>
    <cellStyle name="Normal 2 4 8 4 3" xfId="2893" xr:uid="{00000000-0005-0000-0000-00003D0B0000}"/>
    <cellStyle name="Normal 2 4 8 4 3 2" xfId="6150" xr:uid="{5773A019-33C6-4383-8F8B-4170AC663B9F}"/>
    <cellStyle name="Normal 2 4 8 4 4" xfId="4083" xr:uid="{4757176F-F6CD-4705-82FA-734F22F90198}"/>
    <cellStyle name="Normal 2 4 8 5" xfId="1095" xr:uid="{00000000-0005-0000-0000-00003E0B0000}"/>
    <cellStyle name="Normal 2 4 8 5 2" xfId="3169" xr:uid="{00000000-0005-0000-0000-00003F0B0000}"/>
    <cellStyle name="Normal 2 4 8 5 2 2" xfId="6426" xr:uid="{BD7D2305-6A80-41FF-9589-B77D10C7692A}"/>
    <cellStyle name="Normal 2 4 8 5 3" xfId="4359" xr:uid="{1C36CF6D-6F05-4812-B3F6-C67580B376B9}"/>
    <cellStyle name="Normal 2 4 8 6" xfId="1442" xr:uid="{00000000-0005-0000-0000-0000400B0000}"/>
    <cellStyle name="Normal 2 4 8 6 2" xfId="4701" xr:uid="{1BE0DDCF-9260-437A-BE19-D00294A8701E}"/>
    <cellStyle name="Normal 2 4 8 7" xfId="2321" xr:uid="{00000000-0005-0000-0000-0000410B0000}"/>
    <cellStyle name="Normal 2 4 8 7 2" xfId="5578" xr:uid="{CBAF3499-ABE6-4EA4-9B00-3D29FD6D6AF0}"/>
    <cellStyle name="Normal 2 4 8 8" xfId="3511" xr:uid="{AB81197C-0554-4C45-9DD5-94D0AE6CF7DB}"/>
    <cellStyle name="Normal 2 4 9" xfId="228" xr:uid="{00000000-0005-0000-0000-0000420B0000}"/>
    <cellStyle name="Normal 2 4 9 2" xfId="635" xr:uid="{00000000-0005-0000-0000-0000430B0000}"/>
    <cellStyle name="Normal 2 4 9 2 2" xfId="1841" xr:uid="{00000000-0005-0000-0000-0000440B0000}"/>
    <cellStyle name="Normal 2 4 9 2 2 2" xfId="5100" xr:uid="{4344E663-8303-4BF0-AE45-14B9DE0AB15D}"/>
    <cellStyle name="Normal 2 4 9 2 3" xfId="2720" xr:uid="{00000000-0005-0000-0000-0000450B0000}"/>
    <cellStyle name="Normal 2 4 9 2 3 2" xfId="5977" xr:uid="{E8EB104F-CEFF-45AC-A8EC-06504C502292}"/>
    <cellStyle name="Normal 2 4 9 2 4" xfId="3910" xr:uid="{1C65100C-E996-496B-A292-DDDAE428B745}"/>
    <cellStyle name="Normal 2 4 9 3" xfId="830" xr:uid="{00000000-0005-0000-0000-0000460B0000}"/>
    <cellStyle name="Normal 2 4 9 3 2" xfId="2030" xr:uid="{00000000-0005-0000-0000-0000470B0000}"/>
    <cellStyle name="Normal 2 4 9 3 2 2" xfId="5288" xr:uid="{DF6D22FB-F7F7-4020-8C92-57886F01D41E}"/>
    <cellStyle name="Normal 2 4 9 3 3" xfId="2908" xr:uid="{00000000-0005-0000-0000-0000480B0000}"/>
    <cellStyle name="Normal 2 4 9 3 3 2" xfId="6165" xr:uid="{11C6D45B-2E19-4106-B841-FC122E2C8737}"/>
    <cellStyle name="Normal 2 4 9 3 4" xfId="4098" xr:uid="{30670CB9-5196-45AE-A7F5-6697B7FD46C8}"/>
    <cellStyle name="Normal 2 4 9 4" xfId="1110" xr:uid="{00000000-0005-0000-0000-0000490B0000}"/>
    <cellStyle name="Normal 2 4 9 4 2" xfId="3184" xr:uid="{00000000-0005-0000-0000-00004A0B0000}"/>
    <cellStyle name="Normal 2 4 9 4 2 2" xfId="6441" xr:uid="{104B909F-EF0B-428F-A5B9-7CA5A07CCDF5}"/>
    <cellStyle name="Normal 2 4 9 4 3" xfId="4374" xr:uid="{DCF6CA1F-A60F-44C1-AC83-D35F4F930FDB}"/>
    <cellStyle name="Normal 2 4 9 5" xfId="1460" xr:uid="{00000000-0005-0000-0000-00004B0B0000}"/>
    <cellStyle name="Normal 2 4 9 5 2" xfId="4719" xr:uid="{4558F225-A523-47BA-AC06-34663CABCE71}"/>
    <cellStyle name="Normal 2 4 9 6" xfId="2339" xr:uid="{00000000-0005-0000-0000-00004C0B0000}"/>
    <cellStyle name="Normal 2 4 9 6 2" xfId="5596" xr:uid="{EAA66122-C7A8-4D48-ABFB-AA538EB98FC4}"/>
    <cellStyle name="Normal 2 4 9 7" xfId="3529" xr:uid="{9DE84AD4-E815-4C35-913A-8E8D2854950D}"/>
    <cellStyle name="Normal 2 5" xfId="642" xr:uid="{00000000-0005-0000-0000-00004D0B0000}"/>
    <cellStyle name="Normal 2 5 2" xfId="1845" xr:uid="{00000000-0005-0000-0000-00004E0B0000}"/>
    <cellStyle name="Normal 2 5 2 2" xfId="5104" xr:uid="{F47CDD17-4E66-4418-8F81-19E9FE35B2BB}"/>
    <cellStyle name="Normal 2 5 3" xfId="2724" xr:uid="{00000000-0005-0000-0000-00004F0B0000}"/>
    <cellStyle name="Normal 2 5 3 2" xfId="5981" xr:uid="{D5B913BF-A000-4415-A556-F628E1355C09}"/>
    <cellStyle name="Normal 2 5 4" xfId="3914" xr:uid="{EFFBF192-D74C-4D61-9093-FBF48400C526}"/>
    <cellStyle name="Normal 2 6" xfId="954" xr:uid="{00000000-0005-0000-0000-0000500B0000}"/>
    <cellStyle name="Normal 2 6 2" xfId="2152" xr:uid="{00000000-0005-0000-0000-0000510B0000}"/>
    <cellStyle name="Normal 2 6 2 2" xfId="5410" xr:uid="{4ECD0387-39C4-4235-83BB-3FC4896E874C}"/>
    <cellStyle name="Normal 2 6 3" xfId="3030" xr:uid="{00000000-0005-0000-0000-0000520B0000}"/>
    <cellStyle name="Normal 2 6 3 2" xfId="6287" xr:uid="{0D142F25-F015-4F99-B109-7D62A7822193}"/>
    <cellStyle name="Normal 2 6 4" xfId="4220" xr:uid="{82CCA5D6-9BA0-40EE-B727-555DD306C231}"/>
    <cellStyle name="Normal 3" xfId="480" xr:uid="{00000000-0005-0000-0000-0000530B0000}"/>
    <cellStyle name="Normal 3 2" xfId="680" xr:uid="{00000000-0005-0000-0000-0000540B0000}"/>
    <cellStyle name="Normal 3 2 2" xfId="1882" xr:uid="{00000000-0005-0000-0000-0000550B0000}"/>
    <cellStyle name="Normal 3 2 2 2" xfId="5140" xr:uid="{9501C434-0552-42F6-BF74-30710F1ADB0D}"/>
    <cellStyle name="Normal 3 2 3" xfId="2760" xr:uid="{00000000-0005-0000-0000-0000560B0000}"/>
    <cellStyle name="Normal 3 2 3 2" xfId="6017" xr:uid="{8F1DF3CB-6895-44F3-8AC3-FBD936D2F261}"/>
    <cellStyle name="Normal 3 2 4" xfId="3950" xr:uid="{98E93904-DA4F-4EB9-B062-369C6F5EB271}"/>
    <cellStyle name="Normal 3 3" xfId="956" xr:uid="{00000000-0005-0000-0000-0000570B0000}"/>
    <cellStyle name="Normal 3 3 2" xfId="2154" xr:uid="{00000000-0005-0000-0000-0000580B0000}"/>
    <cellStyle name="Normal 3 3 2 2" xfId="5412" xr:uid="{9DE0BA5A-6EC7-4949-AC0A-6A365AAC657B}"/>
    <cellStyle name="Normal 3 3 3" xfId="3032" xr:uid="{00000000-0005-0000-0000-0000590B0000}"/>
    <cellStyle name="Normal 3 3 3 2" xfId="6289" xr:uid="{7FDA2D8F-F411-4ED9-ABB2-3EB479E1F5B2}"/>
    <cellStyle name="Normal 3 3 4" xfId="4222" xr:uid="{0101E79D-F260-4958-805F-9C9B69F40219}"/>
    <cellStyle name="Normal 4" xfId="484" xr:uid="{00000000-0005-0000-0000-00005A0B0000}"/>
    <cellStyle name="Normal 4 2" xfId="46" xr:uid="{00000000-0005-0000-0000-00005B0B0000}"/>
    <cellStyle name="Normal 4 2 10" xfId="229" xr:uid="{00000000-0005-0000-0000-00005C0B0000}"/>
    <cellStyle name="Normal 4 2 10 2" xfId="636" xr:uid="{00000000-0005-0000-0000-00005D0B0000}"/>
    <cellStyle name="Normal 4 2 10 2 2" xfId="1842" xr:uid="{00000000-0005-0000-0000-00005E0B0000}"/>
    <cellStyle name="Normal 4 2 10 2 2 2" xfId="5101" xr:uid="{E75CF023-3412-43E2-ABB3-D5E38F214F6A}"/>
    <cellStyle name="Normal 4 2 10 2 3" xfId="2721" xr:uid="{00000000-0005-0000-0000-00005F0B0000}"/>
    <cellStyle name="Normal 4 2 10 2 3 2" xfId="5978" xr:uid="{2F1A924C-ECF6-4F4D-BC72-0BC693268BCA}"/>
    <cellStyle name="Normal 4 2 10 2 4" xfId="3911" xr:uid="{9D650DF3-215F-4BF3-8BD1-742EEF696619}"/>
    <cellStyle name="Normal 4 2 10 3" xfId="831" xr:uid="{00000000-0005-0000-0000-0000600B0000}"/>
    <cellStyle name="Normal 4 2 10 3 2" xfId="2031" xr:uid="{00000000-0005-0000-0000-0000610B0000}"/>
    <cellStyle name="Normal 4 2 10 3 2 2" xfId="5289" xr:uid="{D45C0EA3-C5EB-41F4-917F-DB89001BEAAF}"/>
    <cellStyle name="Normal 4 2 10 3 3" xfId="2909" xr:uid="{00000000-0005-0000-0000-0000620B0000}"/>
    <cellStyle name="Normal 4 2 10 3 3 2" xfId="6166" xr:uid="{882CDC3E-2667-416C-A1DF-A70B29566231}"/>
    <cellStyle name="Normal 4 2 10 3 4" xfId="4099" xr:uid="{129851D1-D71C-4739-AEF0-4EB8AE7C3D60}"/>
    <cellStyle name="Normal 4 2 10 4" xfId="1111" xr:uid="{00000000-0005-0000-0000-0000630B0000}"/>
    <cellStyle name="Normal 4 2 10 4 2" xfId="3185" xr:uid="{00000000-0005-0000-0000-0000640B0000}"/>
    <cellStyle name="Normal 4 2 10 4 2 2" xfId="6442" xr:uid="{BB15625C-24FF-4F21-B8AC-50EFEE31EA2D}"/>
    <cellStyle name="Normal 4 2 10 4 3" xfId="4375" xr:uid="{555E4D5A-FA5F-41A9-8BA8-C6440EEFDFF7}"/>
    <cellStyle name="Normal 4 2 10 5" xfId="1461" xr:uid="{00000000-0005-0000-0000-0000650B0000}"/>
    <cellStyle name="Normal 4 2 10 5 2" xfId="4720" xr:uid="{D0703268-3CB5-4442-B181-2FCEE99B4A83}"/>
    <cellStyle name="Normal 4 2 10 6" xfId="2340" xr:uid="{00000000-0005-0000-0000-0000660B0000}"/>
    <cellStyle name="Normal 4 2 10 6 2" xfId="5597" xr:uid="{EBD1FE95-DDF6-45C6-AD80-D0992F5B5B76}"/>
    <cellStyle name="Normal 4 2 10 7" xfId="3530" xr:uid="{09E7949E-667D-4CF4-8E9F-279D539F86CD}"/>
    <cellStyle name="Normal 4 2 11" xfId="449" xr:uid="{00000000-0005-0000-0000-0000670B0000}"/>
    <cellStyle name="Normal 4 2 11 2" xfId="1247" xr:uid="{00000000-0005-0000-0000-0000680B0000}"/>
    <cellStyle name="Normal 4 2 11 2 2" xfId="3319" xr:uid="{00000000-0005-0000-0000-0000690B0000}"/>
    <cellStyle name="Normal 4 2 11 2 2 2" xfId="6576" xr:uid="{6319BB66-4F58-4BAC-95F6-0FFD7046073A}"/>
    <cellStyle name="Normal 4 2 11 2 3" xfId="4509" xr:uid="{E71CC12E-49AE-4000-9CF8-01460EBE59AE}"/>
    <cellStyle name="Normal 4 2 11 3" xfId="1663" xr:uid="{00000000-0005-0000-0000-00006A0B0000}"/>
    <cellStyle name="Normal 4 2 11 3 2" xfId="4922" xr:uid="{D6F75E67-FF6F-4886-A279-FE134AF67B36}"/>
    <cellStyle name="Normal 4 2 11 4" xfId="2542" xr:uid="{00000000-0005-0000-0000-00006B0B0000}"/>
    <cellStyle name="Normal 4 2 11 4 2" xfId="5799" xr:uid="{498CD2F5-8442-4C84-A939-23FE751AEDFE}"/>
    <cellStyle name="Normal 4 2 11 5" xfId="3732" xr:uid="{2BAFB551-6C7D-46F4-8DD2-806DC50AF69B}"/>
    <cellStyle name="Normal 4 2 12" xfId="466" xr:uid="{00000000-0005-0000-0000-00006C0B0000}"/>
    <cellStyle name="Normal 4 2 12 2" xfId="1263" xr:uid="{00000000-0005-0000-0000-00006D0B0000}"/>
    <cellStyle name="Normal 4 2 12 2 2" xfId="3334" xr:uid="{00000000-0005-0000-0000-00006E0B0000}"/>
    <cellStyle name="Normal 4 2 12 2 2 2" xfId="6591" xr:uid="{CF01F130-F05A-483B-A559-DDB3A1C093FE}"/>
    <cellStyle name="Normal 4 2 12 2 3" xfId="4524" xr:uid="{B1715CBF-381D-4817-AD71-8899EF68DEA2}"/>
    <cellStyle name="Normal 4 2 12 3" xfId="1678" xr:uid="{00000000-0005-0000-0000-00006F0B0000}"/>
    <cellStyle name="Normal 4 2 12 3 2" xfId="4937" xr:uid="{978DF022-4526-41B1-A548-6B7DBDDCF308}"/>
    <cellStyle name="Normal 4 2 12 4" xfId="2557" xr:uid="{00000000-0005-0000-0000-0000700B0000}"/>
    <cellStyle name="Normal 4 2 12 4 2" xfId="5814" xr:uid="{40536F9C-C2AD-4ED7-B396-39D38BEA0171}"/>
    <cellStyle name="Normal 4 2 12 5" xfId="3747" xr:uid="{BC58356D-16D3-47A3-9957-C7155FA346F0}"/>
    <cellStyle name="Normal 4 2 13" xfId="482" xr:uid="{00000000-0005-0000-0000-0000710B0000}"/>
    <cellStyle name="Normal 4 2 13 2" xfId="1278" xr:uid="{00000000-0005-0000-0000-0000720B0000}"/>
    <cellStyle name="Normal 4 2 13 2 2" xfId="3349" xr:uid="{00000000-0005-0000-0000-0000730B0000}"/>
    <cellStyle name="Normal 4 2 13 2 2 2" xfId="6606" xr:uid="{E0828DC4-3C13-4034-9F0F-8E3ED362D1EA}"/>
    <cellStyle name="Normal 4 2 13 2 3" xfId="4539" xr:uid="{3ACCB740-8A50-49CF-A76E-E72F3B014761}"/>
    <cellStyle name="Normal 4 2 13 3" xfId="1693" xr:uid="{00000000-0005-0000-0000-0000740B0000}"/>
    <cellStyle name="Normal 4 2 13 3 2" xfId="4952" xr:uid="{BD5C57C7-72C3-4E08-B521-554274905DD8}"/>
    <cellStyle name="Normal 4 2 13 4" xfId="2572" xr:uid="{00000000-0005-0000-0000-0000750B0000}"/>
    <cellStyle name="Normal 4 2 13 4 2" xfId="5829" xr:uid="{A575FD89-5C8A-49F1-B8E1-7D4341C61F8E}"/>
    <cellStyle name="Normal 4 2 13 5" xfId="3762" xr:uid="{6425C56B-19D5-4172-BC18-E9D33B921F21}"/>
    <cellStyle name="Normal 4 2 14" xfId="500" xr:uid="{00000000-0005-0000-0000-0000760B0000}"/>
    <cellStyle name="Normal 4 2 14 2" xfId="1707" xr:uid="{00000000-0005-0000-0000-0000770B0000}"/>
    <cellStyle name="Normal 4 2 14 2 2" xfId="4966" xr:uid="{912CDD4A-4B21-4445-BFAA-81361147E613}"/>
    <cellStyle name="Normal 4 2 14 3" xfId="2586" xr:uid="{00000000-0005-0000-0000-0000780B0000}"/>
    <cellStyle name="Normal 4 2 14 3 2" xfId="5843" xr:uid="{294A777E-D4A7-431E-B834-0B69BE6C3C4A}"/>
    <cellStyle name="Normal 4 2 14 4" xfId="3776" xr:uid="{85706A01-BF34-41FE-9582-02CADA03E7BE}"/>
    <cellStyle name="Normal 4 2 15" xfId="658" xr:uid="{00000000-0005-0000-0000-0000790B0000}"/>
    <cellStyle name="Normal 4 2 15 2" xfId="1861" xr:uid="{00000000-0005-0000-0000-00007A0B0000}"/>
    <cellStyle name="Normal 4 2 15 2 2" xfId="5119" xr:uid="{E4121908-6B1E-4856-BD7B-C6F48CC32DA8}"/>
    <cellStyle name="Normal 4 2 15 3" xfId="2739" xr:uid="{00000000-0005-0000-0000-00007B0B0000}"/>
    <cellStyle name="Normal 4 2 15 3 2" xfId="5996" xr:uid="{3522CFDF-59B0-4936-A18B-36FB72363AD9}"/>
    <cellStyle name="Normal 4 2 15 4" xfId="3929" xr:uid="{29242D0B-D180-45B9-B6A9-C52D1AD06045}"/>
    <cellStyle name="Normal 4 2 16" xfId="673" xr:uid="{00000000-0005-0000-0000-00007C0B0000}"/>
    <cellStyle name="Normal 4 2 16 2" xfId="1876" xr:uid="{00000000-0005-0000-0000-00007D0B0000}"/>
    <cellStyle name="Normal 4 2 16 2 2" xfId="5134" xr:uid="{BE50020B-3F7F-404D-B9CB-FEAE119B7FE3}"/>
    <cellStyle name="Normal 4 2 16 3" xfId="2754" xr:uid="{00000000-0005-0000-0000-00007E0B0000}"/>
    <cellStyle name="Normal 4 2 16 3 2" xfId="6011" xr:uid="{0830BA94-E72D-4B55-9D92-0DE3AC74554F}"/>
    <cellStyle name="Normal 4 2 16 4" xfId="3944" xr:uid="{63EC5D0A-CD17-4491-9550-57A4CC3AD6BF}"/>
    <cellStyle name="Normal 4 2 17" xfId="696" xr:uid="{00000000-0005-0000-0000-00007F0B0000}"/>
    <cellStyle name="Normal 4 2 17 2" xfId="1896" xr:uid="{00000000-0005-0000-0000-0000800B0000}"/>
    <cellStyle name="Normal 4 2 17 2 2" xfId="5154" xr:uid="{A25CDFD2-3E19-4DDD-92E4-5C92BE95B950}"/>
    <cellStyle name="Normal 4 2 17 3" xfId="2774" xr:uid="{00000000-0005-0000-0000-0000810B0000}"/>
    <cellStyle name="Normal 4 2 17 3 2" xfId="6031" xr:uid="{F5B816F1-5296-465A-9DFF-201DDD167F46}"/>
    <cellStyle name="Normal 4 2 17 4" xfId="3964" xr:uid="{EF3ED5C6-C612-4B99-BC71-1DFB5E743C1B}"/>
    <cellStyle name="Normal 4 2 18" xfId="976" xr:uid="{00000000-0005-0000-0000-0000820B0000}"/>
    <cellStyle name="Normal 4 2 18 2" xfId="3050" xr:uid="{00000000-0005-0000-0000-0000830B0000}"/>
    <cellStyle name="Normal 4 2 18 2 2" xfId="6307" xr:uid="{5AB01DD6-A3CB-4F95-A84F-3B28C8537D7D}"/>
    <cellStyle name="Normal 4 2 18 3" xfId="4240" xr:uid="{7A91F8E7-40BA-4E19-8F47-CD2D450CC21F}"/>
    <cellStyle name="Normal 4 2 19" xfId="1297" xr:uid="{00000000-0005-0000-0000-0000840B0000}"/>
    <cellStyle name="Normal 4 2 19 2" xfId="4557" xr:uid="{CDBB1850-14EF-4C3A-9DCA-7B70B6F2247A}"/>
    <cellStyle name="Normal 4 2 2" xfId="79" xr:uid="{00000000-0005-0000-0000-0000850B0000}"/>
    <cellStyle name="Normal 4 2 2 2" xfId="271" xr:uid="{00000000-0005-0000-0000-0000860B0000}"/>
    <cellStyle name="Normal 4 2 2 2 2" xfId="845" xr:uid="{00000000-0005-0000-0000-0000870B0000}"/>
    <cellStyle name="Normal 4 2 2 2 2 2" xfId="2045" xr:uid="{00000000-0005-0000-0000-0000880B0000}"/>
    <cellStyle name="Normal 4 2 2 2 2 2 2" xfId="5303" xr:uid="{65955311-D2D3-48A0-ADA4-77DF1C1B6491}"/>
    <cellStyle name="Normal 4 2 2 2 2 3" xfId="2923" xr:uid="{00000000-0005-0000-0000-0000890B0000}"/>
    <cellStyle name="Normal 4 2 2 2 2 3 2" xfId="6180" xr:uid="{369358CE-78EA-45A5-A36D-7C84E9AF704C}"/>
    <cellStyle name="Normal 4 2 2 2 2 4" xfId="4113" xr:uid="{EF6F463B-AD16-469F-8CFA-7580A6CEA889}"/>
    <cellStyle name="Normal 4 2 2 2 3" xfId="1125" xr:uid="{00000000-0005-0000-0000-00008A0B0000}"/>
    <cellStyle name="Normal 4 2 2 2 3 2" xfId="3199" xr:uid="{00000000-0005-0000-0000-00008B0B0000}"/>
    <cellStyle name="Normal 4 2 2 2 3 2 2" xfId="6456" xr:uid="{911F44CE-3E21-4589-82EE-BE043EF92539}"/>
    <cellStyle name="Normal 4 2 2 2 3 3" xfId="4389" xr:uid="{714FC68D-3853-4B9F-A2D0-BD591D0C611C}"/>
    <cellStyle name="Normal 4 2 2 2 4" xfId="1500" xr:uid="{00000000-0005-0000-0000-00008C0B0000}"/>
    <cellStyle name="Normal 4 2 2 2 4 2" xfId="4759" xr:uid="{31E04A0E-07FC-4E15-AA3D-5E88098EEE9C}"/>
    <cellStyle name="Normal 4 2 2 2 5" xfId="2379" xr:uid="{00000000-0005-0000-0000-00008D0B0000}"/>
    <cellStyle name="Normal 4 2 2 2 5 2" xfId="5636" xr:uid="{B39D5F56-BE74-4FB0-AA06-07249D8ADB9B}"/>
    <cellStyle name="Normal 4 2 2 2 6" xfId="3569" xr:uid="{390EFE0F-FE20-4C90-8D78-F8A124E60437}"/>
    <cellStyle name="Normal 4 2 2 3" xfId="516" xr:uid="{00000000-0005-0000-0000-00008E0B0000}"/>
    <cellStyle name="Normal 4 2 2 3 2" xfId="1722" xr:uid="{00000000-0005-0000-0000-00008F0B0000}"/>
    <cellStyle name="Normal 4 2 2 3 2 2" xfId="4981" xr:uid="{0AC1532F-6316-44DC-9F3D-F54F9F018FC9}"/>
    <cellStyle name="Normal 4 2 2 3 3" xfId="2601" xr:uid="{00000000-0005-0000-0000-0000900B0000}"/>
    <cellStyle name="Normal 4 2 2 3 3 2" xfId="5858" xr:uid="{F667D62C-25D0-48A5-96EE-BE048A7E64F8}"/>
    <cellStyle name="Normal 4 2 2 3 4" xfId="3791" xr:uid="{95BD67DB-A747-4B59-A04D-BBBD4E441B65}"/>
    <cellStyle name="Normal 4 2 2 4" xfId="711" xr:uid="{00000000-0005-0000-0000-0000910B0000}"/>
    <cellStyle name="Normal 4 2 2 4 2" xfId="1911" xr:uid="{00000000-0005-0000-0000-0000920B0000}"/>
    <cellStyle name="Normal 4 2 2 4 2 2" xfId="5169" xr:uid="{5BB731DA-F689-4361-BB88-5FE0B4DBE028}"/>
    <cellStyle name="Normal 4 2 2 4 3" xfId="2789" xr:uid="{00000000-0005-0000-0000-0000930B0000}"/>
    <cellStyle name="Normal 4 2 2 4 3 2" xfId="6046" xr:uid="{2A410192-46E4-4361-A12C-78D293995F62}"/>
    <cellStyle name="Normal 4 2 2 4 4" xfId="3979" xr:uid="{461C00F8-D3A5-4700-92BD-30F2873C2709}"/>
    <cellStyle name="Normal 4 2 2 5" xfId="991" xr:uid="{00000000-0005-0000-0000-0000940B0000}"/>
    <cellStyle name="Normal 4 2 2 5 2" xfId="3065" xr:uid="{00000000-0005-0000-0000-0000950B0000}"/>
    <cellStyle name="Normal 4 2 2 5 2 2" xfId="6322" xr:uid="{E84D6416-2262-4745-B9F6-C387DDE7E3CF}"/>
    <cellStyle name="Normal 4 2 2 5 3" xfId="4255" xr:uid="{E6199882-916F-4BBE-8609-7C632280EBA6}"/>
    <cellStyle name="Normal 4 2 2 6" xfId="1316" xr:uid="{00000000-0005-0000-0000-0000960B0000}"/>
    <cellStyle name="Normal 4 2 2 6 2" xfId="4575" xr:uid="{C485BBE9-B549-47E2-B0DC-DED0E693CBFA}"/>
    <cellStyle name="Normal 4 2 2 7" xfId="2195" xr:uid="{00000000-0005-0000-0000-0000970B0000}"/>
    <cellStyle name="Normal 4 2 2 7 2" xfId="5452" xr:uid="{69406EC6-90D8-415F-8658-10CF323FD0E8}"/>
    <cellStyle name="Normal 4 2 2 8" xfId="3385" xr:uid="{DD337800-81E9-412E-86C3-C8A03A5B4D56}"/>
    <cellStyle name="Normal 4 2 20" xfId="2177" xr:uid="{00000000-0005-0000-0000-0000980B0000}"/>
    <cellStyle name="Normal 4 2 20 2" xfId="5434" xr:uid="{54BA1630-8BAE-4F16-B877-C0670B4CF11F}"/>
    <cellStyle name="Normal 4 2 21" xfId="3367" xr:uid="{253F0687-3E63-4632-8C64-863F82BB13C1}"/>
    <cellStyle name="Normal 4 2 22" xfId="6625" xr:uid="{E9EAD1CA-88C5-41BC-BCDD-99D8B6628F3C}"/>
    <cellStyle name="Normal 4 2 3" xfId="98" xr:uid="{00000000-0005-0000-0000-0000990B0000}"/>
    <cellStyle name="Normal 4 2 3 2" xfId="290" xr:uid="{00000000-0005-0000-0000-00009A0B0000}"/>
    <cellStyle name="Normal 4 2 3 2 2" xfId="860" xr:uid="{00000000-0005-0000-0000-00009B0B0000}"/>
    <cellStyle name="Normal 4 2 3 2 2 2" xfId="2060" xr:uid="{00000000-0005-0000-0000-00009C0B0000}"/>
    <cellStyle name="Normal 4 2 3 2 2 2 2" xfId="5318" xr:uid="{2CA2C3A2-EE9D-4097-81CC-BFC02C58BAD8}"/>
    <cellStyle name="Normal 4 2 3 2 2 3" xfId="2938" xr:uid="{00000000-0005-0000-0000-00009D0B0000}"/>
    <cellStyle name="Normal 4 2 3 2 2 3 2" xfId="6195" xr:uid="{BA6F7DCF-934D-4C93-B50E-A6CD917402CB}"/>
    <cellStyle name="Normal 4 2 3 2 2 4" xfId="4128" xr:uid="{C34D8662-9F27-4FF7-A171-F888B2E61AFE}"/>
    <cellStyle name="Normal 4 2 3 2 3" xfId="1140" xr:uid="{00000000-0005-0000-0000-00009E0B0000}"/>
    <cellStyle name="Normal 4 2 3 2 3 2" xfId="3214" xr:uid="{00000000-0005-0000-0000-00009F0B0000}"/>
    <cellStyle name="Normal 4 2 3 2 3 2 2" xfId="6471" xr:uid="{05C22E51-F504-4EE5-926D-EC4253FBFE2F}"/>
    <cellStyle name="Normal 4 2 3 2 3 3" xfId="4404" xr:uid="{80ECA6E0-1225-4CB1-BDD8-5717E9122804}"/>
    <cellStyle name="Normal 4 2 3 2 4" xfId="1518" xr:uid="{00000000-0005-0000-0000-0000A00B0000}"/>
    <cellStyle name="Normal 4 2 3 2 4 2" xfId="4777" xr:uid="{D28C3086-E892-4A63-9A4A-0494714A95AA}"/>
    <cellStyle name="Normal 4 2 3 2 5" xfId="2397" xr:uid="{00000000-0005-0000-0000-0000A10B0000}"/>
    <cellStyle name="Normal 4 2 3 2 5 2" xfId="5654" xr:uid="{BADC7CD7-AAC9-47AC-8F3A-898A24771A87}"/>
    <cellStyle name="Normal 4 2 3 2 6" xfId="3587" xr:uid="{A8E37D86-F46F-4E9F-91AC-D76923635A79}"/>
    <cellStyle name="Normal 4 2 3 3" xfId="531" xr:uid="{00000000-0005-0000-0000-0000A20B0000}"/>
    <cellStyle name="Normal 4 2 3 3 2" xfId="1737" xr:uid="{00000000-0005-0000-0000-0000A30B0000}"/>
    <cellStyle name="Normal 4 2 3 3 2 2" xfId="4996" xr:uid="{16CD87FE-8801-40C8-BFD1-36F9B9A222EA}"/>
    <cellStyle name="Normal 4 2 3 3 3" xfId="2616" xr:uid="{00000000-0005-0000-0000-0000A40B0000}"/>
    <cellStyle name="Normal 4 2 3 3 3 2" xfId="5873" xr:uid="{A39CD1AC-23CE-494F-9BDE-EDF99E1BC433}"/>
    <cellStyle name="Normal 4 2 3 3 4" xfId="3806" xr:uid="{F67BEDB2-ED2A-4FE8-966A-5423D3F7434B}"/>
    <cellStyle name="Normal 4 2 3 4" xfId="726" xr:uid="{00000000-0005-0000-0000-0000A50B0000}"/>
    <cellStyle name="Normal 4 2 3 4 2" xfId="1926" xr:uid="{00000000-0005-0000-0000-0000A60B0000}"/>
    <cellStyle name="Normal 4 2 3 4 2 2" xfId="5184" xr:uid="{DEA30372-F57E-4F8F-A4F8-240D461B0EAE}"/>
    <cellStyle name="Normal 4 2 3 4 3" xfId="2804" xr:uid="{00000000-0005-0000-0000-0000A70B0000}"/>
    <cellStyle name="Normal 4 2 3 4 3 2" xfId="6061" xr:uid="{8A69E00C-AACF-4BF2-A51E-C2F2BD1138E5}"/>
    <cellStyle name="Normal 4 2 3 4 4" xfId="3994" xr:uid="{2A997B3C-CDA6-41E9-99D4-CD73AFEC7018}"/>
    <cellStyle name="Normal 4 2 3 5" xfId="1006" xr:uid="{00000000-0005-0000-0000-0000A80B0000}"/>
    <cellStyle name="Normal 4 2 3 5 2" xfId="3080" xr:uid="{00000000-0005-0000-0000-0000A90B0000}"/>
    <cellStyle name="Normal 4 2 3 5 2 2" xfId="6337" xr:uid="{0BA5A851-B7E0-4864-8CBC-B533E310810C}"/>
    <cellStyle name="Normal 4 2 3 5 3" xfId="4270" xr:uid="{D5B80632-A44C-46AF-9A18-20A2CC9C0CC3}"/>
    <cellStyle name="Normal 4 2 3 6" xfId="1334" xr:uid="{00000000-0005-0000-0000-0000AA0B0000}"/>
    <cellStyle name="Normal 4 2 3 6 2" xfId="4593" xr:uid="{5B67028C-F954-4DCC-A61D-08DB084D5197}"/>
    <cellStyle name="Normal 4 2 3 7" xfId="2213" xr:uid="{00000000-0005-0000-0000-0000AB0B0000}"/>
    <cellStyle name="Normal 4 2 3 7 2" xfId="5470" xr:uid="{88A1A1B5-7A7B-4A34-AE44-3C4BD81E226A}"/>
    <cellStyle name="Normal 4 2 3 8" xfId="3403" xr:uid="{CFCA91D9-0E3E-47AC-9D27-47ABE19FD98D}"/>
    <cellStyle name="Normal 4 2 4" xfId="117" xr:uid="{00000000-0005-0000-0000-0000AC0B0000}"/>
    <cellStyle name="Normal 4 2 4 2" xfId="309" xr:uid="{00000000-0005-0000-0000-0000AD0B0000}"/>
    <cellStyle name="Normal 4 2 4 2 2" xfId="875" xr:uid="{00000000-0005-0000-0000-0000AE0B0000}"/>
    <cellStyle name="Normal 4 2 4 2 2 2" xfId="2075" xr:uid="{00000000-0005-0000-0000-0000AF0B0000}"/>
    <cellStyle name="Normal 4 2 4 2 2 2 2" xfId="5333" xr:uid="{1431667C-415D-42B7-A974-2044C890FDBA}"/>
    <cellStyle name="Normal 4 2 4 2 2 3" xfId="2953" xr:uid="{00000000-0005-0000-0000-0000B00B0000}"/>
    <cellStyle name="Normal 4 2 4 2 2 3 2" xfId="6210" xr:uid="{ACA55AA1-234E-440B-B283-A501A724A36F}"/>
    <cellStyle name="Normal 4 2 4 2 2 4" xfId="4143" xr:uid="{6BF9B09C-70C6-4179-A265-FD7934F1225C}"/>
    <cellStyle name="Normal 4 2 4 2 3" xfId="1155" xr:uid="{00000000-0005-0000-0000-0000B10B0000}"/>
    <cellStyle name="Normal 4 2 4 2 3 2" xfId="3229" xr:uid="{00000000-0005-0000-0000-0000B20B0000}"/>
    <cellStyle name="Normal 4 2 4 2 3 2 2" xfId="6486" xr:uid="{307051D5-F6F2-4AAD-82F4-955DF6D6E025}"/>
    <cellStyle name="Normal 4 2 4 2 3 3" xfId="4419" xr:uid="{499D5758-9924-4DE3-93B7-D83F0642F562}"/>
    <cellStyle name="Normal 4 2 4 2 4" xfId="1536" xr:uid="{00000000-0005-0000-0000-0000B30B0000}"/>
    <cellStyle name="Normal 4 2 4 2 4 2" xfId="4795" xr:uid="{6F9E4F4C-35EF-4619-B01A-E48989BBAD70}"/>
    <cellStyle name="Normal 4 2 4 2 5" xfId="2415" xr:uid="{00000000-0005-0000-0000-0000B40B0000}"/>
    <cellStyle name="Normal 4 2 4 2 5 2" xfId="5672" xr:uid="{A9DC37D3-1A83-4EE8-B6B0-A98BBBEECF87}"/>
    <cellStyle name="Normal 4 2 4 2 6" xfId="3605" xr:uid="{13E3D098-2BA1-4649-BF71-92B74EA2DE9A}"/>
    <cellStyle name="Normal 4 2 4 3" xfId="546" xr:uid="{00000000-0005-0000-0000-0000B50B0000}"/>
    <cellStyle name="Normal 4 2 4 3 2" xfId="1752" xr:uid="{00000000-0005-0000-0000-0000B60B0000}"/>
    <cellStyle name="Normal 4 2 4 3 2 2" xfId="5011" xr:uid="{FB536CA9-9A0A-4218-BE6A-457635E7ADE2}"/>
    <cellStyle name="Normal 4 2 4 3 3" xfId="2631" xr:uid="{00000000-0005-0000-0000-0000B70B0000}"/>
    <cellStyle name="Normal 4 2 4 3 3 2" xfId="5888" xr:uid="{759E92CF-E2CE-4786-AEBE-D542A698E57A}"/>
    <cellStyle name="Normal 4 2 4 3 4" xfId="3821" xr:uid="{EFCE5476-C7B2-41EE-AF45-C6B21CF817F1}"/>
    <cellStyle name="Normal 4 2 4 4" xfId="741" xr:uid="{00000000-0005-0000-0000-0000B80B0000}"/>
    <cellStyle name="Normal 4 2 4 4 2" xfId="1941" xr:uid="{00000000-0005-0000-0000-0000B90B0000}"/>
    <cellStyle name="Normal 4 2 4 4 2 2" xfId="5199" xr:uid="{19E4AB49-8980-4451-ACD7-D06997A9D9E7}"/>
    <cellStyle name="Normal 4 2 4 4 3" xfId="2819" xr:uid="{00000000-0005-0000-0000-0000BA0B0000}"/>
    <cellStyle name="Normal 4 2 4 4 3 2" xfId="6076" xr:uid="{C7C0C271-AB8C-4825-A389-435D43466AB2}"/>
    <cellStyle name="Normal 4 2 4 4 4" xfId="4009" xr:uid="{AD5DFC5D-B18A-456B-8CD4-34BEB5570DB7}"/>
    <cellStyle name="Normal 4 2 4 5" xfId="1021" xr:uid="{00000000-0005-0000-0000-0000BB0B0000}"/>
    <cellStyle name="Normal 4 2 4 5 2" xfId="3095" xr:uid="{00000000-0005-0000-0000-0000BC0B0000}"/>
    <cellStyle name="Normal 4 2 4 5 2 2" xfId="6352" xr:uid="{CBCCC91D-829A-4928-A4D0-A2EA539F9DB7}"/>
    <cellStyle name="Normal 4 2 4 5 3" xfId="4285" xr:uid="{A1E574AE-ED17-431E-ABF4-C67014A40A30}"/>
    <cellStyle name="Normal 4 2 4 6" xfId="1352" xr:uid="{00000000-0005-0000-0000-0000BD0B0000}"/>
    <cellStyle name="Normal 4 2 4 6 2" xfId="4611" xr:uid="{3E5E462F-3576-46BA-9AA0-796D2158F9D9}"/>
    <cellStyle name="Normal 4 2 4 7" xfId="2231" xr:uid="{00000000-0005-0000-0000-0000BE0B0000}"/>
    <cellStyle name="Normal 4 2 4 7 2" xfId="5488" xr:uid="{01F0FEFE-E659-430E-80FE-CACF29AC0858}"/>
    <cellStyle name="Normal 4 2 4 8" xfId="3421" xr:uid="{B75B0BA9-9D0B-4CE5-90EF-A39D379990C5}"/>
    <cellStyle name="Normal 4 2 5" xfId="135" xr:uid="{00000000-0005-0000-0000-0000BF0B0000}"/>
    <cellStyle name="Normal 4 2 5 2" xfId="327" xr:uid="{00000000-0005-0000-0000-0000C00B0000}"/>
    <cellStyle name="Normal 4 2 5 2 2" xfId="890" xr:uid="{00000000-0005-0000-0000-0000C10B0000}"/>
    <cellStyle name="Normal 4 2 5 2 2 2" xfId="2090" xr:uid="{00000000-0005-0000-0000-0000C20B0000}"/>
    <cellStyle name="Normal 4 2 5 2 2 2 2" xfId="5348" xr:uid="{51256EBA-FF95-42DF-96F8-B9D1ADED5FA7}"/>
    <cellStyle name="Normal 4 2 5 2 2 3" xfId="2968" xr:uid="{00000000-0005-0000-0000-0000C30B0000}"/>
    <cellStyle name="Normal 4 2 5 2 2 3 2" xfId="6225" xr:uid="{F62CED62-1932-4BB8-BFD8-6AFDF8FFE73B}"/>
    <cellStyle name="Normal 4 2 5 2 2 4" xfId="4158" xr:uid="{024069B4-7E0A-493B-A26A-B9C2CDF3D050}"/>
    <cellStyle name="Normal 4 2 5 2 3" xfId="1170" xr:uid="{00000000-0005-0000-0000-0000C40B0000}"/>
    <cellStyle name="Normal 4 2 5 2 3 2" xfId="3244" xr:uid="{00000000-0005-0000-0000-0000C50B0000}"/>
    <cellStyle name="Normal 4 2 5 2 3 2 2" xfId="6501" xr:uid="{AB96D4FD-DD89-4234-8973-4EE811B89F5C}"/>
    <cellStyle name="Normal 4 2 5 2 3 3" xfId="4434" xr:uid="{96C1CA93-F6EC-4F6B-9305-F3F79CEE347D}"/>
    <cellStyle name="Normal 4 2 5 2 4" xfId="1554" xr:uid="{00000000-0005-0000-0000-0000C60B0000}"/>
    <cellStyle name="Normal 4 2 5 2 4 2" xfId="4813" xr:uid="{D0B6EA6A-D774-427E-AF77-ACB58E11A128}"/>
    <cellStyle name="Normal 4 2 5 2 5" xfId="2433" xr:uid="{00000000-0005-0000-0000-0000C70B0000}"/>
    <cellStyle name="Normal 4 2 5 2 5 2" xfId="5690" xr:uid="{D666EF24-976F-405E-9CB0-5E923F8C91E6}"/>
    <cellStyle name="Normal 4 2 5 2 6" xfId="3623" xr:uid="{B9AC6EC3-B27B-4F80-B7A5-9979FBCEF6A4}"/>
    <cellStyle name="Normal 4 2 5 3" xfId="561" xr:uid="{00000000-0005-0000-0000-0000C80B0000}"/>
    <cellStyle name="Normal 4 2 5 3 2" xfId="1767" xr:uid="{00000000-0005-0000-0000-0000C90B0000}"/>
    <cellStyle name="Normal 4 2 5 3 2 2" xfId="5026" xr:uid="{8A010BE6-6301-49E0-AA67-C925BCDF14F8}"/>
    <cellStyle name="Normal 4 2 5 3 3" xfId="2646" xr:uid="{00000000-0005-0000-0000-0000CA0B0000}"/>
    <cellStyle name="Normal 4 2 5 3 3 2" xfId="5903" xr:uid="{19E91789-8EDF-4292-80B7-3E5B9C6FF1F8}"/>
    <cellStyle name="Normal 4 2 5 3 4" xfId="3836" xr:uid="{978F543F-1C09-4806-81BD-AC4BFF11DFF8}"/>
    <cellStyle name="Normal 4 2 5 4" xfId="756" xr:uid="{00000000-0005-0000-0000-0000CB0B0000}"/>
    <cellStyle name="Normal 4 2 5 4 2" xfId="1956" xr:uid="{00000000-0005-0000-0000-0000CC0B0000}"/>
    <cellStyle name="Normal 4 2 5 4 2 2" xfId="5214" xr:uid="{BC32AA54-D0E5-44C9-A089-E5DB52745E74}"/>
    <cellStyle name="Normal 4 2 5 4 3" xfId="2834" xr:uid="{00000000-0005-0000-0000-0000CD0B0000}"/>
    <cellStyle name="Normal 4 2 5 4 3 2" xfId="6091" xr:uid="{46127996-92D6-4192-9433-DC7BB8BADC07}"/>
    <cellStyle name="Normal 4 2 5 4 4" xfId="4024" xr:uid="{9C77F4DD-75E2-4D3A-AC2C-AEDE456E99F7}"/>
    <cellStyle name="Normal 4 2 5 5" xfId="1036" xr:uid="{00000000-0005-0000-0000-0000CE0B0000}"/>
    <cellStyle name="Normal 4 2 5 5 2" xfId="3110" xr:uid="{00000000-0005-0000-0000-0000CF0B0000}"/>
    <cellStyle name="Normal 4 2 5 5 2 2" xfId="6367" xr:uid="{4D176753-D6C8-40D7-97A8-F99FD2D730D2}"/>
    <cellStyle name="Normal 4 2 5 5 3" xfId="4300" xr:uid="{0D604988-2C98-41F7-949E-AF6CB279D845}"/>
    <cellStyle name="Normal 4 2 5 6" xfId="1370" xr:uid="{00000000-0005-0000-0000-0000D00B0000}"/>
    <cellStyle name="Normal 4 2 5 6 2" xfId="4629" xr:uid="{AF0AABCF-435B-47CF-A77F-11B7B03C5B30}"/>
    <cellStyle name="Normal 4 2 5 7" xfId="2249" xr:uid="{00000000-0005-0000-0000-0000D10B0000}"/>
    <cellStyle name="Normal 4 2 5 7 2" xfId="5506" xr:uid="{B137E13E-8FFD-41AF-8623-E5DACC962B61}"/>
    <cellStyle name="Normal 4 2 5 8" xfId="3439" xr:uid="{83A60CC0-683B-4C01-9568-27135E9CB4DA}"/>
    <cellStyle name="Normal 4 2 6" xfId="153" xr:uid="{00000000-0005-0000-0000-0000D20B0000}"/>
    <cellStyle name="Normal 4 2 6 2" xfId="345" xr:uid="{00000000-0005-0000-0000-0000D30B0000}"/>
    <cellStyle name="Normal 4 2 6 2 2" xfId="905" xr:uid="{00000000-0005-0000-0000-0000D40B0000}"/>
    <cellStyle name="Normal 4 2 6 2 2 2" xfId="2105" xr:uid="{00000000-0005-0000-0000-0000D50B0000}"/>
    <cellStyle name="Normal 4 2 6 2 2 2 2" xfId="5363" xr:uid="{4502F916-92D3-4618-BA0C-B9C8F3FE7F07}"/>
    <cellStyle name="Normal 4 2 6 2 2 3" xfId="2983" xr:uid="{00000000-0005-0000-0000-0000D60B0000}"/>
    <cellStyle name="Normal 4 2 6 2 2 3 2" xfId="6240" xr:uid="{CED42FD0-C33D-47F4-8BB3-5ED2E98443A7}"/>
    <cellStyle name="Normal 4 2 6 2 2 4" xfId="4173" xr:uid="{7B3D3DCA-D888-4E4F-8605-C257CE30A820}"/>
    <cellStyle name="Normal 4 2 6 2 3" xfId="1185" xr:uid="{00000000-0005-0000-0000-0000D70B0000}"/>
    <cellStyle name="Normal 4 2 6 2 3 2" xfId="3259" xr:uid="{00000000-0005-0000-0000-0000D80B0000}"/>
    <cellStyle name="Normal 4 2 6 2 3 2 2" xfId="6516" xr:uid="{93D900D1-D271-4993-A3BA-CC78CBBCD93A}"/>
    <cellStyle name="Normal 4 2 6 2 3 3" xfId="4449" xr:uid="{878E1B16-A14F-422B-B3ED-E32DF9D3436C}"/>
    <cellStyle name="Normal 4 2 6 2 4" xfId="1572" xr:uid="{00000000-0005-0000-0000-0000D90B0000}"/>
    <cellStyle name="Normal 4 2 6 2 4 2" xfId="4831" xr:uid="{74676886-9514-4D2F-B38A-E12DA932862B}"/>
    <cellStyle name="Normal 4 2 6 2 5" xfId="2451" xr:uid="{00000000-0005-0000-0000-0000DA0B0000}"/>
    <cellStyle name="Normal 4 2 6 2 5 2" xfId="5708" xr:uid="{6EBB2169-BB88-43C9-B1E3-A1DDD6EF0710}"/>
    <cellStyle name="Normal 4 2 6 2 6" xfId="3641" xr:uid="{F6EEAC26-4391-4BFC-9F17-A791580156DD}"/>
    <cellStyle name="Normal 4 2 6 3" xfId="576" xr:uid="{00000000-0005-0000-0000-0000DB0B0000}"/>
    <cellStyle name="Normal 4 2 6 3 2" xfId="1782" xr:uid="{00000000-0005-0000-0000-0000DC0B0000}"/>
    <cellStyle name="Normal 4 2 6 3 2 2" xfId="5041" xr:uid="{54BA7254-776C-4B21-9211-9DF9F3E61AAB}"/>
    <cellStyle name="Normal 4 2 6 3 3" xfId="2661" xr:uid="{00000000-0005-0000-0000-0000DD0B0000}"/>
    <cellStyle name="Normal 4 2 6 3 3 2" xfId="5918" xr:uid="{1CB31223-0B16-48A1-BDB5-051D5513C62A}"/>
    <cellStyle name="Normal 4 2 6 3 4" xfId="3851" xr:uid="{2378C158-8318-46D2-81C5-DB2CBE831646}"/>
    <cellStyle name="Normal 4 2 6 4" xfId="771" xr:uid="{00000000-0005-0000-0000-0000DE0B0000}"/>
    <cellStyle name="Normal 4 2 6 4 2" xfId="1971" xr:uid="{00000000-0005-0000-0000-0000DF0B0000}"/>
    <cellStyle name="Normal 4 2 6 4 2 2" xfId="5229" xr:uid="{CBAB50B5-10CB-441F-AC63-912F868FBD88}"/>
    <cellStyle name="Normal 4 2 6 4 3" xfId="2849" xr:uid="{00000000-0005-0000-0000-0000E00B0000}"/>
    <cellStyle name="Normal 4 2 6 4 3 2" xfId="6106" xr:uid="{779AD272-4893-4AA8-B70C-307B18160C5B}"/>
    <cellStyle name="Normal 4 2 6 4 4" xfId="4039" xr:uid="{0DEC33FC-897B-48AC-9708-E2AC9DC34A38}"/>
    <cellStyle name="Normal 4 2 6 5" xfId="1051" xr:uid="{00000000-0005-0000-0000-0000E10B0000}"/>
    <cellStyle name="Normal 4 2 6 5 2" xfId="3125" xr:uid="{00000000-0005-0000-0000-0000E20B0000}"/>
    <cellStyle name="Normal 4 2 6 5 2 2" xfId="6382" xr:uid="{2D120B35-D2C9-4199-803F-C42B4E7D9D62}"/>
    <cellStyle name="Normal 4 2 6 5 3" xfId="4315" xr:uid="{E6E598E3-A797-475C-9429-616764DEAED7}"/>
    <cellStyle name="Normal 4 2 6 6" xfId="1388" xr:uid="{00000000-0005-0000-0000-0000E30B0000}"/>
    <cellStyle name="Normal 4 2 6 6 2" xfId="4647" xr:uid="{15CF7261-E756-491F-8826-5C4838F99DF7}"/>
    <cellStyle name="Normal 4 2 6 7" xfId="2267" xr:uid="{00000000-0005-0000-0000-0000E40B0000}"/>
    <cellStyle name="Normal 4 2 6 7 2" xfId="5524" xr:uid="{BD897A84-09F0-4456-AAA5-BD076D002902}"/>
    <cellStyle name="Normal 4 2 6 8" xfId="3457" xr:uid="{09302B6B-6536-4EB9-BD13-21F680BE8AE8}"/>
    <cellStyle name="Normal 4 2 7" xfId="173" xr:uid="{00000000-0005-0000-0000-0000E50B0000}"/>
    <cellStyle name="Normal 4 2 7 2" xfId="365" xr:uid="{00000000-0005-0000-0000-0000E60B0000}"/>
    <cellStyle name="Normal 4 2 7 2 2" xfId="920" xr:uid="{00000000-0005-0000-0000-0000E70B0000}"/>
    <cellStyle name="Normal 4 2 7 2 2 2" xfId="2120" xr:uid="{00000000-0005-0000-0000-0000E80B0000}"/>
    <cellStyle name="Normal 4 2 7 2 2 2 2" xfId="5378" xr:uid="{4EF5311B-3D43-464E-A18E-B23B4B78F77B}"/>
    <cellStyle name="Normal 4 2 7 2 2 3" xfId="2998" xr:uid="{00000000-0005-0000-0000-0000E90B0000}"/>
    <cellStyle name="Normal 4 2 7 2 2 3 2" xfId="6255" xr:uid="{457B12D6-741A-4DF3-A1A4-E3EF48660ED5}"/>
    <cellStyle name="Normal 4 2 7 2 2 4" xfId="4188" xr:uid="{03EF0204-991E-4723-9EB8-8D4DA2D8B96B}"/>
    <cellStyle name="Normal 4 2 7 2 3" xfId="1200" xr:uid="{00000000-0005-0000-0000-0000EA0B0000}"/>
    <cellStyle name="Normal 4 2 7 2 3 2" xfId="3274" xr:uid="{00000000-0005-0000-0000-0000EB0B0000}"/>
    <cellStyle name="Normal 4 2 7 2 3 2 2" xfId="6531" xr:uid="{7FD98AD5-A1CC-4B5B-90CD-1179C4FF899F}"/>
    <cellStyle name="Normal 4 2 7 2 3 3" xfId="4464" xr:uid="{E4F9D8E9-E74B-4CC7-ABF6-24F3F008358E}"/>
    <cellStyle name="Normal 4 2 7 2 4" xfId="1591" xr:uid="{00000000-0005-0000-0000-0000EC0B0000}"/>
    <cellStyle name="Normal 4 2 7 2 4 2" xfId="4850" xr:uid="{6E8BC6D8-A1F4-4851-B8AF-3731C24DAF0A}"/>
    <cellStyle name="Normal 4 2 7 2 5" xfId="2470" xr:uid="{00000000-0005-0000-0000-0000ED0B0000}"/>
    <cellStyle name="Normal 4 2 7 2 5 2" xfId="5727" xr:uid="{79BDD4E4-2FE5-4052-9C23-2A4FB033CE27}"/>
    <cellStyle name="Normal 4 2 7 2 6" xfId="3660" xr:uid="{E79AD614-6B7D-4DC0-9F5F-047457CA9D69}"/>
    <cellStyle name="Normal 4 2 7 3" xfId="591" xr:uid="{00000000-0005-0000-0000-0000EE0B0000}"/>
    <cellStyle name="Normal 4 2 7 3 2" xfId="1797" xr:uid="{00000000-0005-0000-0000-0000EF0B0000}"/>
    <cellStyle name="Normal 4 2 7 3 2 2" xfId="5056" xr:uid="{700B92B1-F963-40A2-ACD4-F895F5C54E52}"/>
    <cellStyle name="Normal 4 2 7 3 3" xfId="2676" xr:uid="{00000000-0005-0000-0000-0000F00B0000}"/>
    <cellStyle name="Normal 4 2 7 3 3 2" xfId="5933" xr:uid="{8F80A36A-B48E-4E5D-B38C-B6C001B42215}"/>
    <cellStyle name="Normal 4 2 7 3 4" xfId="3866" xr:uid="{A646003A-BE18-421F-9A70-893D683E7FE0}"/>
    <cellStyle name="Normal 4 2 7 4" xfId="786" xr:uid="{00000000-0005-0000-0000-0000F10B0000}"/>
    <cellStyle name="Normal 4 2 7 4 2" xfId="1986" xr:uid="{00000000-0005-0000-0000-0000F20B0000}"/>
    <cellStyle name="Normal 4 2 7 4 2 2" xfId="5244" xr:uid="{634BCCE3-F497-4D19-94CA-373B75606246}"/>
    <cellStyle name="Normal 4 2 7 4 3" xfId="2864" xr:uid="{00000000-0005-0000-0000-0000F30B0000}"/>
    <cellStyle name="Normal 4 2 7 4 3 2" xfId="6121" xr:uid="{208CDF3D-9833-48AD-B9A4-361BC8FBF84D}"/>
    <cellStyle name="Normal 4 2 7 4 4" xfId="4054" xr:uid="{4F6837F7-A363-4774-ACF7-23844077CB50}"/>
    <cellStyle name="Normal 4 2 7 5" xfId="1066" xr:uid="{00000000-0005-0000-0000-0000F40B0000}"/>
    <cellStyle name="Normal 4 2 7 5 2" xfId="3140" xr:uid="{00000000-0005-0000-0000-0000F50B0000}"/>
    <cellStyle name="Normal 4 2 7 5 2 2" xfId="6397" xr:uid="{39F1289E-1329-4DEC-B414-35AE9B41B9E7}"/>
    <cellStyle name="Normal 4 2 7 5 3" xfId="4330" xr:uid="{6AC96FA2-497B-4B20-900B-8194C68B8177}"/>
    <cellStyle name="Normal 4 2 7 6" xfId="1407" xr:uid="{00000000-0005-0000-0000-0000F60B0000}"/>
    <cellStyle name="Normal 4 2 7 6 2" xfId="4666" xr:uid="{0DA9491C-6B4C-4168-A69F-FDFE0E603F91}"/>
    <cellStyle name="Normal 4 2 7 7" xfId="2286" xr:uid="{00000000-0005-0000-0000-0000F70B0000}"/>
    <cellStyle name="Normal 4 2 7 7 2" xfId="5543" xr:uid="{81E3A730-0C5C-4D47-AB59-37489357D0C7}"/>
    <cellStyle name="Normal 4 2 7 8" xfId="3476" xr:uid="{B15D9014-4C25-4959-BE42-E4E909567266}"/>
    <cellStyle name="Normal 4 2 8" xfId="192" xr:uid="{00000000-0005-0000-0000-0000F80B0000}"/>
    <cellStyle name="Normal 4 2 8 2" xfId="384" xr:uid="{00000000-0005-0000-0000-0000F90B0000}"/>
    <cellStyle name="Normal 4 2 8 2 2" xfId="935" xr:uid="{00000000-0005-0000-0000-0000FA0B0000}"/>
    <cellStyle name="Normal 4 2 8 2 2 2" xfId="2135" xr:uid="{00000000-0005-0000-0000-0000FB0B0000}"/>
    <cellStyle name="Normal 4 2 8 2 2 2 2" xfId="5393" xr:uid="{65742AAB-639B-4CAD-9964-C0D35E3F29AB}"/>
    <cellStyle name="Normal 4 2 8 2 2 3" xfId="3013" xr:uid="{00000000-0005-0000-0000-0000FC0B0000}"/>
    <cellStyle name="Normal 4 2 8 2 2 3 2" xfId="6270" xr:uid="{3AECEC60-2DD1-493F-80A7-EF6B661A3CB3}"/>
    <cellStyle name="Normal 4 2 8 2 2 4" xfId="4203" xr:uid="{90C98050-11D4-4CB7-BD1F-65B62AF1BFDD}"/>
    <cellStyle name="Normal 4 2 8 2 3" xfId="1215" xr:uid="{00000000-0005-0000-0000-0000FD0B0000}"/>
    <cellStyle name="Normal 4 2 8 2 3 2" xfId="3289" xr:uid="{00000000-0005-0000-0000-0000FE0B0000}"/>
    <cellStyle name="Normal 4 2 8 2 3 2 2" xfId="6546" xr:uid="{6B726521-D9B9-4EA7-A7F2-DFDC744EF644}"/>
    <cellStyle name="Normal 4 2 8 2 3 3" xfId="4479" xr:uid="{7E2DAD17-19C9-44EB-9FD2-9A406381EBDC}"/>
    <cellStyle name="Normal 4 2 8 2 4" xfId="1609" xr:uid="{00000000-0005-0000-0000-0000FF0B0000}"/>
    <cellStyle name="Normal 4 2 8 2 4 2" xfId="4868" xr:uid="{A2EA8120-5578-4EE9-B0C9-F43BC2C5953C}"/>
    <cellStyle name="Normal 4 2 8 2 5" xfId="2488" xr:uid="{00000000-0005-0000-0000-0000000C0000}"/>
    <cellStyle name="Normal 4 2 8 2 5 2" xfId="5745" xr:uid="{A3BA64B9-D47E-4736-98D7-313926460E7C}"/>
    <cellStyle name="Normal 4 2 8 2 6" xfId="3678" xr:uid="{78A763C6-0BCC-434D-A5AB-E81CB60AE17C}"/>
    <cellStyle name="Normal 4 2 8 3" xfId="606" xr:uid="{00000000-0005-0000-0000-0000010C0000}"/>
    <cellStyle name="Normal 4 2 8 3 2" xfId="1812" xr:uid="{00000000-0005-0000-0000-0000020C0000}"/>
    <cellStyle name="Normal 4 2 8 3 2 2" xfId="5071" xr:uid="{0BD0D09C-8B12-49FA-9F86-C204163488EB}"/>
    <cellStyle name="Normal 4 2 8 3 3" xfId="2691" xr:uid="{00000000-0005-0000-0000-0000030C0000}"/>
    <cellStyle name="Normal 4 2 8 3 3 2" xfId="5948" xr:uid="{B3290EF1-5380-4755-8F25-F782D4BA4221}"/>
    <cellStyle name="Normal 4 2 8 3 4" xfId="3881" xr:uid="{64DF0C6C-B698-4192-9E36-DE603C461C5E}"/>
    <cellStyle name="Normal 4 2 8 4" xfId="801" xr:uid="{00000000-0005-0000-0000-0000040C0000}"/>
    <cellStyle name="Normal 4 2 8 4 2" xfId="2001" xr:uid="{00000000-0005-0000-0000-0000050C0000}"/>
    <cellStyle name="Normal 4 2 8 4 2 2" xfId="5259" xr:uid="{901D0D9A-89FB-484B-830C-5B9DC267898B}"/>
    <cellStyle name="Normal 4 2 8 4 3" xfId="2879" xr:uid="{00000000-0005-0000-0000-0000060C0000}"/>
    <cellStyle name="Normal 4 2 8 4 3 2" xfId="6136" xr:uid="{A8F8259F-7827-42F2-B7D0-C6C9F2E06705}"/>
    <cellStyle name="Normal 4 2 8 4 4" xfId="4069" xr:uid="{49D4600D-FF28-483A-91CF-FD00C90B0152}"/>
    <cellStyle name="Normal 4 2 8 5" xfId="1081" xr:uid="{00000000-0005-0000-0000-0000070C0000}"/>
    <cellStyle name="Normal 4 2 8 5 2" xfId="3155" xr:uid="{00000000-0005-0000-0000-0000080C0000}"/>
    <cellStyle name="Normal 4 2 8 5 2 2" xfId="6412" xr:uid="{CF5A43FD-7A04-445A-845C-2ED2FA576E6F}"/>
    <cellStyle name="Normal 4 2 8 5 3" xfId="4345" xr:uid="{5C3AAE93-0C8C-4BF4-9067-7B3D0213FAEB}"/>
    <cellStyle name="Normal 4 2 8 6" xfId="1425" xr:uid="{00000000-0005-0000-0000-0000090C0000}"/>
    <cellStyle name="Normal 4 2 8 6 2" xfId="4684" xr:uid="{BB932567-4F77-4281-AB08-21A348C7E5A3}"/>
    <cellStyle name="Normal 4 2 8 7" xfId="2304" xr:uid="{00000000-0005-0000-0000-00000A0C0000}"/>
    <cellStyle name="Normal 4 2 8 7 2" xfId="5561" xr:uid="{ED6CDCD7-6861-420F-B35C-42E0002F4043}"/>
    <cellStyle name="Normal 4 2 8 8" xfId="3494" xr:uid="{1528BCAC-340E-432C-BF55-180037958850}"/>
    <cellStyle name="Normal 4 2 9" xfId="210" xr:uid="{00000000-0005-0000-0000-00000B0C0000}"/>
    <cellStyle name="Normal 4 2 9 2" xfId="402" xr:uid="{00000000-0005-0000-0000-00000C0C0000}"/>
    <cellStyle name="Normal 4 2 9 2 2" xfId="950" xr:uid="{00000000-0005-0000-0000-00000D0C0000}"/>
    <cellStyle name="Normal 4 2 9 2 2 2" xfId="2150" xr:uid="{00000000-0005-0000-0000-00000E0C0000}"/>
    <cellStyle name="Normal 4 2 9 2 2 2 2" xfId="5408" xr:uid="{632CFA6A-39D2-4D77-8B28-46A0ABEA8F6C}"/>
    <cellStyle name="Normal 4 2 9 2 2 3" xfId="3028" xr:uid="{00000000-0005-0000-0000-00000F0C0000}"/>
    <cellStyle name="Normal 4 2 9 2 2 3 2" xfId="6285" xr:uid="{9011380A-ED72-4F85-BEAF-DDD033BD3744}"/>
    <cellStyle name="Normal 4 2 9 2 2 4" xfId="4218" xr:uid="{3F62DAC1-897F-475C-A892-FE5674FDD9C0}"/>
    <cellStyle name="Normal 4 2 9 2 3" xfId="1230" xr:uid="{00000000-0005-0000-0000-0000100C0000}"/>
    <cellStyle name="Normal 4 2 9 2 3 2" xfId="3304" xr:uid="{00000000-0005-0000-0000-0000110C0000}"/>
    <cellStyle name="Normal 4 2 9 2 3 2 2" xfId="6561" xr:uid="{18A48F98-D6A0-471C-9D46-C9F09C3997DA}"/>
    <cellStyle name="Normal 4 2 9 2 3 3" xfId="4494" xr:uid="{0E3DCC62-98FD-4E22-A889-13335B3C2FD0}"/>
    <cellStyle name="Normal 4 2 9 2 4" xfId="1627" xr:uid="{00000000-0005-0000-0000-0000120C0000}"/>
    <cellStyle name="Normal 4 2 9 2 4 2" xfId="4886" xr:uid="{84827F89-B358-4DEF-B106-5E75C47E3D71}"/>
    <cellStyle name="Normal 4 2 9 2 5" xfId="2506" xr:uid="{00000000-0005-0000-0000-0000130C0000}"/>
    <cellStyle name="Normal 4 2 9 2 5 2" xfId="5763" xr:uid="{1375F90E-8EBB-4B5A-9C51-05C04383EC0C}"/>
    <cellStyle name="Normal 4 2 9 2 6" xfId="3696" xr:uid="{AE31A4B0-2156-4EB3-BC35-E3F298FAD9CC}"/>
    <cellStyle name="Normal 4 2 9 3" xfId="621" xr:uid="{00000000-0005-0000-0000-0000140C0000}"/>
    <cellStyle name="Normal 4 2 9 3 2" xfId="1827" xr:uid="{00000000-0005-0000-0000-0000150C0000}"/>
    <cellStyle name="Normal 4 2 9 3 2 2" xfId="5086" xr:uid="{0002520E-FD7F-4E1B-97CB-AE6AFE7EA43A}"/>
    <cellStyle name="Normal 4 2 9 3 3" xfId="2706" xr:uid="{00000000-0005-0000-0000-0000160C0000}"/>
    <cellStyle name="Normal 4 2 9 3 3 2" xfId="5963" xr:uid="{3C1C00E6-BAA1-4F53-9596-B3F608F38B44}"/>
    <cellStyle name="Normal 4 2 9 3 4" xfId="3896" xr:uid="{031D4D5C-5453-4D9F-90C0-44F79A384C55}"/>
    <cellStyle name="Normal 4 2 9 4" xfId="816" xr:uid="{00000000-0005-0000-0000-0000170C0000}"/>
    <cellStyle name="Normal 4 2 9 4 2" xfId="2016" xr:uid="{00000000-0005-0000-0000-0000180C0000}"/>
    <cellStyle name="Normal 4 2 9 4 2 2" xfId="5274" xr:uid="{99E9A52B-E361-4A64-9C56-57A1C3CDAE88}"/>
    <cellStyle name="Normal 4 2 9 4 3" xfId="2894" xr:uid="{00000000-0005-0000-0000-0000190C0000}"/>
    <cellStyle name="Normal 4 2 9 4 3 2" xfId="6151" xr:uid="{C039EB98-C387-4123-9920-766ACDA63A7A}"/>
    <cellStyle name="Normal 4 2 9 4 4" xfId="4084" xr:uid="{5814CBB5-AE7F-47A1-9ED6-FC878FBBD11A}"/>
    <cellStyle name="Normal 4 2 9 5" xfId="1096" xr:uid="{00000000-0005-0000-0000-00001A0C0000}"/>
    <cellStyle name="Normal 4 2 9 5 2" xfId="3170" xr:uid="{00000000-0005-0000-0000-00001B0C0000}"/>
    <cellStyle name="Normal 4 2 9 5 2 2" xfId="6427" xr:uid="{A9B2E8D1-D5CE-4004-9B0A-AA3FB51CD0F4}"/>
    <cellStyle name="Normal 4 2 9 5 3" xfId="4360" xr:uid="{26212167-84EE-4DC3-935D-4AE0311EC4A5}"/>
    <cellStyle name="Normal 4 2 9 6" xfId="1443" xr:uid="{00000000-0005-0000-0000-00001C0C0000}"/>
    <cellStyle name="Normal 4 2 9 6 2" xfId="4702" xr:uid="{FD438AA4-D3E8-4831-B970-83B703100FF8}"/>
    <cellStyle name="Normal 4 2 9 7" xfId="2322" xr:uid="{00000000-0005-0000-0000-00001D0C0000}"/>
    <cellStyle name="Normal 4 2 9 7 2" xfId="5579" xr:uid="{73CFAE5C-68B5-4C12-99C3-1717C08C0024}"/>
    <cellStyle name="Normal 4 2 9 8" xfId="3512" xr:uid="{422B0B35-8B9F-4814-8A0C-130FE0CEF0F5}"/>
    <cellStyle name="Normal 4 3" xfId="957" xr:uid="{00000000-0005-0000-0000-00001E0C0000}"/>
    <cellStyle name="Normal 4 3 2" xfId="2155" xr:uid="{00000000-0005-0000-0000-00001F0C0000}"/>
    <cellStyle name="Normal 4 3 2 2" xfId="5413" xr:uid="{D40141CC-27DB-4F41-A622-1A6CE10C3FC5}"/>
    <cellStyle name="Normal 4 3 3" xfId="3033" xr:uid="{00000000-0005-0000-0000-0000200C0000}"/>
    <cellStyle name="Normal 4 3 3 2" xfId="6290" xr:uid="{9F3514DC-C963-4D04-B37D-D64FEFFCDBCC}"/>
    <cellStyle name="Normal 4 3 4" xfId="4223" xr:uid="{344E322F-C519-48BA-8A39-FC73D62F3F95}"/>
    <cellStyle name="Normal 5" xfId="485" xr:uid="{00000000-0005-0000-0000-0000210C0000}"/>
    <cellStyle name="Normal 5 2" xfId="679" xr:uid="{00000000-0005-0000-0000-0000220C0000}"/>
    <cellStyle name="Normal 6" xfId="486" xr:uid="{00000000-0005-0000-0000-0000230C0000}"/>
    <cellStyle name="Normal 6 2" xfId="678" xr:uid="{00000000-0005-0000-0000-0000240C0000}"/>
    <cellStyle name="Normal 6 2 2" xfId="1881" xr:uid="{00000000-0005-0000-0000-0000250C0000}"/>
    <cellStyle name="Normal 6 2 2 2" xfId="5139" xr:uid="{85521D01-2CBC-452A-A6DA-F78897B27A25}"/>
    <cellStyle name="Normal 6 2 3" xfId="2759" xr:uid="{00000000-0005-0000-0000-0000260C0000}"/>
    <cellStyle name="Normal 6 2 3 2" xfId="6016" xr:uid="{FE85EB4B-FEA9-41FF-8DF3-290F349A2C26}"/>
    <cellStyle name="Normal 6 2 4" xfId="3949" xr:uid="{7EAFE534-47F4-4621-ABC6-22F404EE1A5B}"/>
    <cellStyle name="Normal 6 3" xfId="958" xr:uid="{00000000-0005-0000-0000-0000270C0000}"/>
    <cellStyle name="Normal 6 3 2" xfId="2156" xr:uid="{00000000-0005-0000-0000-0000280C0000}"/>
    <cellStyle name="Normal 6 3 2 2" xfId="5414" xr:uid="{69A94296-193C-464C-87C0-FAE39050CA9B}"/>
    <cellStyle name="Normal 6 3 3" xfId="3034" xr:uid="{00000000-0005-0000-0000-0000290C0000}"/>
    <cellStyle name="Normal 6 3 3 2" xfId="6291" xr:uid="{8367E5D4-5CCE-4610-BBD3-0221373B0760}"/>
    <cellStyle name="Normal 6 3 4" xfId="4224" xr:uid="{A1289ADA-29BE-4239-8922-3C55FCFCEB62}"/>
    <cellStyle name="Normal 7" xfId="502" xr:uid="{00000000-0005-0000-0000-00002A0C0000}"/>
    <cellStyle name="Normal 7 2" xfId="677" xr:uid="{00000000-0005-0000-0000-00002B0C0000}"/>
    <cellStyle name="Normal 7 2 2" xfId="1880" xr:uid="{00000000-0005-0000-0000-00002C0C0000}"/>
    <cellStyle name="Normal 7 2 2 2" xfId="5138" xr:uid="{6B4E7037-6772-4F68-9B20-3527CF08EEC4}"/>
    <cellStyle name="Normal 7 2 3" xfId="2758" xr:uid="{00000000-0005-0000-0000-00002D0C0000}"/>
    <cellStyle name="Normal 7 2 3 2" xfId="6015" xr:uid="{CB91A27F-EFB9-45A1-87E2-207F01478A7B}"/>
    <cellStyle name="Normal 7 2 4" xfId="3948" xr:uid="{D842BA8B-F51E-40A1-A0B6-9B3A22D9E262}"/>
    <cellStyle name="Normal 7 3" xfId="959" xr:uid="{00000000-0005-0000-0000-00002E0C0000}"/>
    <cellStyle name="Normal 7 3 2" xfId="2157" xr:uid="{00000000-0005-0000-0000-00002F0C0000}"/>
    <cellStyle name="Normal 7 3 2 2" xfId="5415" xr:uid="{75C350FC-29E4-41EE-978A-D4976C75E529}"/>
    <cellStyle name="Normal 7 3 3" xfId="3035" xr:uid="{00000000-0005-0000-0000-0000300C0000}"/>
    <cellStyle name="Normal 7 3 3 2" xfId="6292" xr:uid="{EA5DE97D-F65D-4F41-8993-7ADFBE51B10B}"/>
    <cellStyle name="Normal 7 3 4" xfId="4225" xr:uid="{C9BF92FD-886A-4E3B-A884-183CF3FF2051}"/>
    <cellStyle name="Normal 8" xfId="638" xr:uid="{00000000-0005-0000-0000-0000310C0000}"/>
    <cellStyle name="Normal 8 2" xfId="962" xr:uid="{00000000-0005-0000-0000-0000320C0000}"/>
    <cellStyle name="Normal 9" xfId="499" xr:uid="{00000000-0005-0000-0000-0000330C0000}"/>
    <cellStyle name="Notas 2" xfId="47" xr:uid="{00000000-0005-0000-0000-0000340C0000}"/>
    <cellStyle name="Notas 2 10" xfId="230" xr:uid="{00000000-0005-0000-0000-0000350C0000}"/>
    <cellStyle name="Notas 2 10 2" xfId="637" xr:uid="{00000000-0005-0000-0000-0000360C0000}"/>
    <cellStyle name="Notas 2 10 2 2" xfId="1843" xr:uid="{00000000-0005-0000-0000-0000370C0000}"/>
    <cellStyle name="Notas 2 10 2 2 2" xfId="5102" xr:uid="{DD13E2A0-701E-4BD4-A34D-A13FF3C9D1B5}"/>
    <cellStyle name="Notas 2 10 2 3" xfId="2722" xr:uid="{00000000-0005-0000-0000-0000380C0000}"/>
    <cellStyle name="Notas 2 10 2 3 2" xfId="5979" xr:uid="{5CD58D54-EB3A-4872-A697-9F4FC39262A9}"/>
    <cellStyle name="Notas 2 10 2 4" xfId="3912" xr:uid="{61D5FE2F-E156-4D25-8F70-4BD272F955C5}"/>
    <cellStyle name="Notas 2 10 3" xfId="832" xr:uid="{00000000-0005-0000-0000-0000390C0000}"/>
    <cellStyle name="Notas 2 10 3 2" xfId="2032" xr:uid="{00000000-0005-0000-0000-00003A0C0000}"/>
    <cellStyle name="Notas 2 10 3 2 2" xfId="5290" xr:uid="{EC43B7E1-2DA3-4B6F-8B81-6C4B713F5139}"/>
    <cellStyle name="Notas 2 10 3 3" xfId="2910" xr:uid="{00000000-0005-0000-0000-00003B0C0000}"/>
    <cellStyle name="Notas 2 10 3 3 2" xfId="6167" xr:uid="{0F55F7AF-D969-4146-B7F7-69F642F99DAA}"/>
    <cellStyle name="Notas 2 10 3 4" xfId="4100" xr:uid="{AE44E500-CA90-4E1E-BE32-A47E511EB5DC}"/>
    <cellStyle name="Notas 2 10 4" xfId="1112" xr:uid="{00000000-0005-0000-0000-00003C0C0000}"/>
    <cellStyle name="Notas 2 10 4 2" xfId="3186" xr:uid="{00000000-0005-0000-0000-00003D0C0000}"/>
    <cellStyle name="Notas 2 10 4 2 2" xfId="6443" xr:uid="{3083E60C-63E2-4C62-9952-DAB9B118FDBA}"/>
    <cellStyle name="Notas 2 10 4 3" xfId="4376" xr:uid="{291393E0-C560-42AC-987A-CA191CA8938C}"/>
    <cellStyle name="Notas 2 10 5" xfId="1462" xr:uid="{00000000-0005-0000-0000-00003E0C0000}"/>
    <cellStyle name="Notas 2 10 5 2" xfId="4721" xr:uid="{49ECE093-380D-401A-85C8-D00DFBB698D4}"/>
    <cellStyle name="Notas 2 10 6" xfId="2341" xr:uid="{00000000-0005-0000-0000-00003F0C0000}"/>
    <cellStyle name="Notas 2 10 6 2" xfId="5598" xr:uid="{5F5B9E88-EBFA-4349-B425-ACE0FC4BC41A}"/>
    <cellStyle name="Notas 2 10 7" xfId="3531" xr:uid="{39912AA7-F657-49B2-AA27-25BD36DF76F1}"/>
    <cellStyle name="Notas 2 11" xfId="450" xr:uid="{00000000-0005-0000-0000-0000400C0000}"/>
    <cellStyle name="Notas 2 11 2" xfId="1248" xr:uid="{00000000-0005-0000-0000-0000410C0000}"/>
    <cellStyle name="Notas 2 11 2 2" xfId="3320" xr:uid="{00000000-0005-0000-0000-0000420C0000}"/>
    <cellStyle name="Notas 2 11 2 2 2" xfId="6577" xr:uid="{260E4448-1F61-4FD0-A04A-C345B448984E}"/>
    <cellStyle name="Notas 2 11 2 3" xfId="4510" xr:uid="{19137D33-A763-4412-8938-A4F6183540FB}"/>
    <cellStyle name="Notas 2 11 3" xfId="1664" xr:uid="{00000000-0005-0000-0000-0000430C0000}"/>
    <cellStyle name="Notas 2 11 3 2" xfId="4923" xr:uid="{1424012A-6802-4269-9FF0-06BDFEA7EBD7}"/>
    <cellStyle name="Notas 2 11 4" xfId="2543" xr:uid="{00000000-0005-0000-0000-0000440C0000}"/>
    <cellStyle name="Notas 2 11 4 2" xfId="5800" xr:uid="{5A0E7275-DC58-4116-BA4B-251379BB654C}"/>
    <cellStyle name="Notas 2 11 5" xfId="3733" xr:uid="{D527C107-9642-47EC-A3B9-5FBACF317738}"/>
    <cellStyle name="Notas 2 12" xfId="467" xr:uid="{00000000-0005-0000-0000-0000450C0000}"/>
    <cellStyle name="Notas 2 12 2" xfId="1264" xr:uid="{00000000-0005-0000-0000-0000460C0000}"/>
    <cellStyle name="Notas 2 12 2 2" xfId="3335" xr:uid="{00000000-0005-0000-0000-0000470C0000}"/>
    <cellStyle name="Notas 2 12 2 2 2" xfId="6592" xr:uid="{657E82B5-93F8-4D19-B9DC-8FC2805617C2}"/>
    <cellStyle name="Notas 2 12 2 3" xfId="4525" xr:uid="{B5298F8D-6073-4FDF-A44E-87453C46ACA8}"/>
    <cellStyle name="Notas 2 12 3" xfId="1679" xr:uid="{00000000-0005-0000-0000-0000480C0000}"/>
    <cellStyle name="Notas 2 12 3 2" xfId="4938" xr:uid="{B1EEC94C-CE1A-4245-8F02-F20A43CEEC2E}"/>
    <cellStyle name="Notas 2 12 4" xfId="2558" xr:uid="{00000000-0005-0000-0000-0000490C0000}"/>
    <cellStyle name="Notas 2 12 4 2" xfId="5815" xr:uid="{4958D12E-2096-467B-A8E3-588C1EEB5522}"/>
    <cellStyle name="Notas 2 12 5" xfId="3748" xr:uid="{C0C438BE-4A9E-4128-BB8E-D0FE2126F251}"/>
    <cellStyle name="Notas 2 13" xfId="483" xr:uid="{00000000-0005-0000-0000-00004A0C0000}"/>
    <cellStyle name="Notas 2 13 2" xfId="1279" xr:uid="{00000000-0005-0000-0000-00004B0C0000}"/>
    <cellStyle name="Notas 2 13 2 2" xfId="3350" xr:uid="{00000000-0005-0000-0000-00004C0C0000}"/>
    <cellStyle name="Notas 2 13 2 2 2" xfId="6607" xr:uid="{638F8808-3996-4DB8-8FF1-F32AB1F40E4B}"/>
    <cellStyle name="Notas 2 13 2 3" xfId="4540" xr:uid="{CACB35EA-5396-410C-8EAB-408F6571C94E}"/>
    <cellStyle name="Notas 2 13 3" xfId="1694" xr:uid="{00000000-0005-0000-0000-00004D0C0000}"/>
    <cellStyle name="Notas 2 13 3 2" xfId="4953" xr:uid="{069A4D85-1981-42E3-8353-D4C43A604FEE}"/>
    <cellStyle name="Notas 2 13 4" xfId="2573" xr:uid="{00000000-0005-0000-0000-00004E0C0000}"/>
    <cellStyle name="Notas 2 13 4 2" xfId="5830" xr:uid="{EC20FBA0-B712-49D7-B055-6A94C7DFEF1C}"/>
    <cellStyle name="Notas 2 13 5" xfId="3763" xr:uid="{00E3A7DD-9BD1-474F-9B8A-F891AD93FBBD}"/>
    <cellStyle name="Notas 2 14" xfId="501" xr:uid="{00000000-0005-0000-0000-00004F0C0000}"/>
    <cellStyle name="Notas 2 14 2" xfId="1708" xr:uid="{00000000-0005-0000-0000-0000500C0000}"/>
    <cellStyle name="Notas 2 14 2 2" xfId="4967" xr:uid="{DA033815-5827-48C4-B407-92AB62FF81CB}"/>
    <cellStyle name="Notas 2 14 3" xfId="2587" xr:uid="{00000000-0005-0000-0000-0000510C0000}"/>
    <cellStyle name="Notas 2 14 3 2" xfId="5844" xr:uid="{63E7A797-4D05-48BB-9604-5EA2EF28F49F}"/>
    <cellStyle name="Notas 2 14 4" xfId="3777" xr:uid="{AE718B41-2927-4B23-AA1B-84A231F92908}"/>
    <cellStyle name="Notas 2 15" xfId="659" xr:uid="{00000000-0005-0000-0000-0000520C0000}"/>
    <cellStyle name="Notas 2 15 2" xfId="1862" xr:uid="{00000000-0005-0000-0000-0000530C0000}"/>
    <cellStyle name="Notas 2 15 2 2" xfId="5120" xr:uid="{C932FCD0-045C-4D5E-B5F3-CB043D105A06}"/>
    <cellStyle name="Notas 2 15 3" xfId="2740" xr:uid="{00000000-0005-0000-0000-0000540C0000}"/>
    <cellStyle name="Notas 2 15 3 2" xfId="5997" xr:uid="{202A19A9-5CBF-426B-9A44-CC16BA22A94D}"/>
    <cellStyle name="Notas 2 15 4" xfId="3930" xr:uid="{E8CE2727-C8D0-4B88-BA56-3E602462BD20}"/>
    <cellStyle name="Notas 2 16" xfId="674" xr:uid="{00000000-0005-0000-0000-0000550C0000}"/>
    <cellStyle name="Notas 2 16 2" xfId="1877" xr:uid="{00000000-0005-0000-0000-0000560C0000}"/>
    <cellStyle name="Notas 2 16 2 2" xfId="5135" xr:uid="{66BC18DF-0DC4-44AB-9818-6B6AC5480E50}"/>
    <cellStyle name="Notas 2 16 3" xfId="2755" xr:uid="{00000000-0005-0000-0000-0000570C0000}"/>
    <cellStyle name="Notas 2 16 3 2" xfId="6012" xr:uid="{CC7A81B1-4D1D-4225-B891-2F165988D9A3}"/>
    <cellStyle name="Notas 2 16 4" xfId="3945" xr:uid="{658CBEDD-F328-4C2F-AF55-89FBA2B724E1}"/>
    <cellStyle name="Notas 2 17" xfId="697" xr:uid="{00000000-0005-0000-0000-0000580C0000}"/>
    <cellStyle name="Notas 2 17 2" xfId="1897" xr:uid="{00000000-0005-0000-0000-0000590C0000}"/>
    <cellStyle name="Notas 2 17 2 2" xfId="5155" xr:uid="{D8854D89-1947-4150-8D79-68DC3908C15D}"/>
    <cellStyle name="Notas 2 17 3" xfId="2775" xr:uid="{00000000-0005-0000-0000-00005A0C0000}"/>
    <cellStyle name="Notas 2 17 3 2" xfId="6032" xr:uid="{5CE2D6CE-D6FF-4DFC-944E-D5CF892D5741}"/>
    <cellStyle name="Notas 2 17 4" xfId="3965" xr:uid="{398F5B6D-750D-43D3-A068-2E6A253E4B8E}"/>
    <cellStyle name="Notas 2 18" xfId="977" xr:uid="{00000000-0005-0000-0000-00005B0C0000}"/>
    <cellStyle name="Notas 2 18 2" xfId="3051" xr:uid="{00000000-0005-0000-0000-00005C0C0000}"/>
    <cellStyle name="Notas 2 18 2 2" xfId="6308" xr:uid="{F28FAC33-6CC9-4034-B867-091155FC3CA9}"/>
    <cellStyle name="Notas 2 18 3" xfId="4241" xr:uid="{8A0627EB-AF8F-4BB9-BC09-6EA763AF6583}"/>
    <cellStyle name="Notas 2 19" xfId="1298" xr:uid="{00000000-0005-0000-0000-00005D0C0000}"/>
    <cellStyle name="Notas 2 19 2" xfId="4558" xr:uid="{24DA664B-FDE5-4E63-BB6D-65BE7DDC275D}"/>
    <cellStyle name="Notas 2 2" xfId="80" xr:uid="{00000000-0005-0000-0000-00005E0C0000}"/>
    <cellStyle name="Notas 2 2 2" xfId="272" xr:uid="{00000000-0005-0000-0000-00005F0C0000}"/>
    <cellStyle name="Notas 2 2 2 2" xfId="846" xr:uid="{00000000-0005-0000-0000-0000600C0000}"/>
    <cellStyle name="Notas 2 2 2 2 2" xfId="2046" xr:uid="{00000000-0005-0000-0000-0000610C0000}"/>
    <cellStyle name="Notas 2 2 2 2 2 2" xfId="5304" xr:uid="{1AD9A826-7D83-4561-B843-BA0F39B60997}"/>
    <cellStyle name="Notas 2 2 2 2 3" xfId="2924" xr:uid="{00000000-0005-0000-0000-0000620C0000}"/>
    <cellStyle name="Notas 2 2 2 2 3 2" xfId="6181" xr:uid="{119548CA-5E43-45BF-BC95-5C23B4132D9C}"/>
    <cellStyle name="Notas 2 2 2 2 4" xfId="4114" xr:uid="{C4FF884E-37AB-40E6-9A35-820B4010CC0A}"/>
    <cellStyle name="Notas 2 2 2 3" xfId="1126" xr:uid="{00000000-0005-0000-0000-0000630C0000}"/>
    <cellStyle name="Notas 2 2 2 3 2" xfId="3200" xr:uid="{00000000-0005-0000-0000-0000640C0000}"/>
    <cellStyle name="Notas 2 2 2 3 2 2" xfId="6457" xr:uid="{05EFA575-1697-47BF-9D16-9B79A39F241A}"/>
    <cellStyle name="Notas 2 2 2 3 3" xfId="4390" xr:uid="{F67F8D3B-27CF-46D4-9013-1A6EEDDCA6F3}"/>
    <cellStyle name="Notas 2 2 2 4" xfId="1501" xr:uid="{00000000-0005-0000-0000-0000650C0000}"/>
    <cellStyle name="Notas 2 2 2 4 2" xfId="4760" xr:uid="{2818BD92-89FC-4F25-9B9A-BBEE8F483B34}"/>
    <cellStyle name="Notas 2 2 2 5" xfId="2380" xr:uid="{00000000-0005-0000-0000-0000660C0000}"/>
    <cellStyle name="Notas 2 2 2 5 2" xfId="5637" xr:uid="{208DE40C-887C-4DC5-A0A3-7FE6FD5ED93C}"/>
    <cellStyle name="Notas 2 2 2 6" xfId="3570" xr:uid="{3B0109D0-92D6-4045-AA65-519B80692ECA}"/>
    <cellStyle name="Notas 2 2 3" xfId="517" xr:uid="{00000000-0005-0000-0000-0000670C0000}"/>
    <cellStyle name="Notas 2 2 3 2" xfId="1723" xr:uid="{00000000-0005-0000-0000-0000680C0000}"/>
    <cellStyle name="Notas 2 2 3 2 2" xfId="4982" xr:uid="{F8F327FD-9CA6-4961-BDA5-EB347BC20263}"/>
    <cellStyle name="Notas 2 2 3 3" xfId="2602" xr:uid="{00000000-0005-0000-0000-0000690C0000}"/>
    <cellStyle name="Notas 2 2 3 3 2" xfId="5859" xr:uid="{8D5512E1-0845-48DC-BE33-9482E4288BA5}"/>
    <cellStyle name="Notas 2 2 3 4" xfId="3792" xr:uid="{AF75FCFC-E72C-4730-88ED-9EE20C806893}"/>
    <cellStyle name="Notas 2 2 4" xfId="712" xr:uid="{00000000-0005-0000-0000-00006A0C0000}"/>
    <cellStyle name="Notas 2 2 4 2" xfId="1912" xr:uid="{00000000-0005-0000-0000-00006B0C0000}"/>
    <cellStyle name="Notas 2 2 4 2 2" xfId="5170" xr:uid="{43E9DE6D-4F60-4481-A6A7-3DDB89318F82}"/>
    <cellStyle name="Notas 2 2 4 3" xfId="2790" xr:uid="{00000000-0005-0000-0000-00006C0C0000}"/>
    <cellStyle name="Notas 2 2 4 3 2" xfId="6047" xr:uid="{2D8E4EC4-6C43-4DC0-9B37-B64F1DDDDF39}"/>
    <cellStyle name="Notas 2 2 4 4" xfId="3980" xr:uid="{77EDB050-430D-4931-8701-60AAA2BF0DCA}"/>
    <cellStyle name="Notas 2 2 5" xfId="992" xr:uid="{00000000-0005-0000-0000-00006D0C0000}"/>
    <cellStyle name="Notas 2 2 5 2" xfId="3066" xr:uid="{00000000-0005-0000-0000-00006E0C0000}"/>
    <cellStyle name="Notas 2 2 5 2 2" xfId="6323" xr:uid="{E97D0B39-13B3-461A-9DBD-621C0CDB7B57}"/>
    <cellStyle name="Notas 2 2 5 3" xfId="4256" xr:uid="{10F021EC-B91A-48F0-A145-3720E420B4BE}"/>
    <cellStyle name="Notas 2 2 6" xfId="1317" xr:uid="{00000000-0005-0000-0000-00006F0C0000}"/>
    <cellStyle name="Notas 2 2 6 2" xfId="4576" xr:uid="{F921D738-16A0-4E76-881D-CC50ADF8AE48}"/>
    <cellStyle name="Notas 2 2 7" xfId="2196" xr:uid="{00000000-0005-0000-0000-0000700C0000}"/>
    <cellStyle name="Notas 2 2 7 2" xfId="5453" xr:uid="{7F795486-6A90-455B-886C-C543EFDB4628}"/>
    <cellStyle name="Notas 2 2 8" xfId="3386" xr:uid="{3C0B9BCF-B2B5-47AD-868A-1FCFEA903E00}"/>
    <cellStyle name="Notas 2 20" xfId="2178" xr:uid="{00000000-0005-0000-0000-0000710C0000}"/>
    <cellStyle name="Notas 2 20 2" xfId="5435" xr:uid="{96B35A65-63A2-4AAE-867D-FCFF1DF69DF2}"/>
    <cellStyle name="Notas 2 21" xfId="3368" xr:uid="{BE3888EB-7C1A-40A6-9FF8-46926FA30F67}"/>
    <cellStyle name="Notas 2 22" xfId="6626" xr:uid="{E20FB199-7A10-4193-8972-DAA0674CD9F7}"/>
    <cellStyle name="Notas 2 3" xfId="99" xr:uid="{00000000-0005-0000-0000-0000720C0000}"/>
    <cellStyle name="Notas 2 3 2" xfId="291" xr:uid="{00000000-0005-0000-0000-0000730C0000}"/>
    <cellStyle name="Notas 2 3 2 2" xfId="861" xr:uid="{00000000-0005-0000-0000-0000740C0000}"/>
    <cellStyle name="Notas 2 3 2 2 2" xfId="2061" xr:uid="{00000000-0005-0000-0000-0000750C0000}"/>
    <cellStyle name="Notas 2 3 2 2 2 2" xfId="5319" xr:uid="{C19B6B5C-7A57-4B94-8A77-5393E8FB8A04}"/>
    <cellStyle name="Notas 2 3 2 2 3" xfId="2939" xr:uid="{00000000-0005-0000-0000-0000760C0000}"/>
    <cellStyle name="Notas 2 3 2 2 3 2" xfId="6196" xr:uid="{F0EF87FA-1584-4AEB-9A42-598C4751FA9E}"/>
    <cellStyle name="Notas 2 3 2 2 4" xfId="4129" xr:uid="{E3AC9DCB-1C71-489B-A67E-502425B328A5}"/>
    <cellStyle name="Notas 2 3 2 3" xfId="1141" xr:uid="{00000000-0005-0000-0000-0000770C0000}"/>
    <cellStyle name="Notas 2 3 2 3 2" xfId="3215" xr:uid="{00000000-0005-0000-0000-0000780C0000}"/>
    <cellStyle name="Notas 2 3 2 3 2 2" xfId="6472" xr:uid="{1B65E83F-1213-418B-AA86-66D3B40D858D}"/>
    <cellStyle name="Notas 2 3 2 3 3" xfId="4405" xr:uid="{E6BB2414-4E03-4D36-9DF4-6C776658DD02}"/>
    <cellStyle name="Notas 2 3 2 4" xfId="1519" xr:uid="{00000000-0005-0000-0000-0000790C0000}"/>
    <cellStyle name="Notas 2 3 2 4 2" xfId="4778" xr:uid="{7050AB68-01B4-4EEE-B656-30F95EB7A990}"/>
    <cellStyle name="Notas 2 3 2 5" xfId="2398" xr:uid="{00000000-0005-0000-0000-00007A0C0000}"/>
    <cellStyle name="Notas 2 3 2 5 2" xfId="5655" xr:uid="{18CF8271-588B-4E40-86AF-50D27DD0B0F9}"/>
    <cellStyle name="Notas 2 3 2 6" xfId="3588" xr:uid="{80A7AE91-8409-4905-8BC2-A91F9229E494}"/>
    <cellStyle name="Notas 2 3 3" xfId="532" xr:uid="{00000000-0005-0000-0000-00007B0C0000}"/>
    <cellStyle name="Notas 2 3 3 2" xfId="1738" xr:uid="{00000000-0005-0000-0000-00007C0C0000}"/>
    <cellStyle name="Notas 2 3 3 2 2" xfId="4997" xr:uid="{FFA76598-F6C3-48D7-B0B2-31500A6F5DF8}"/>
    <cellStyle name="Notas 2 3 3 3" xfId="2617" xr:uid="{00000000-0005-0000-0000-00007D0C0000}"/>
    <cellStyle name="Notas 2 3 3 3 2" xfId="5874" xr:uid="{F60477FC-B598-4CD1-8391-F24B4A5161C9}"/>
    <cellStyle name="Notas 2 3 3 4" xfId="3807" xr:uid="{2B5A4667-6502-4ED0-A6D2-C5C6F8BF36FE}"/>
    <cellStyle name="Notas 2 3 4" xfId="727" xr:uid="{00000000-0005-0000-0000-00007E0C0000}"/>
    <cellStyle name="Notas 2 3 4 2" xfId="1927" xr:uid="{00000000-0005-0000-0000-00007F0C0000}"/>
    <cellStyle name="Notas 2 3 4 2 2" xfId="5185" xr:uid="{3CE4C8E5-F1C0-432D-9337-E29AAA6261C3}"/>
    <cellStyle name="Notas 2 3 4 3" xfId="2805" xr:uid="{00000000-0005-0000-0000-0000800C0000}"/>
    <cellStyle name="Notas 2 3 4 3 2" xfId="6062" xr:uid="{1B019D34-2A13-4B1B-ABF6-D38296F96531}"/>
    <cellStyle name="Notas 2 3 4 4" xfId="3995" xr:uid="{D551F37F-F054-41D4-BEF0-56172765C74E}"/>
    <cellStyle name="Notas 2 3 5" xfId="1007" xr:uid="{00000000-0005-0000-0000-0000810C0000}"/>
    <cellStyle name="Notas 2 3 5 2" xfId="3081" xr:uid="{00000000-0005-0000-0000-0000820C0000}"/>
    <cellStyle name="Notas 2 3 5 2 2" xfId="6338" xr:uid="{04DBE317-5388-4755-A22A-E912A43BB09C}"/>
    <cellStyle name="Notas 2 3 5 3" xfId="4271" xr:uid="{03BEE551-3DE9-4355-B2E2-2D5C11E9200F}"/>
    <cellStyle name="Notas 2 3 6" xfId="1335" xr:uid="{00000000-0005-0000-0000-0000830C0000}"/>
    <cellStyle name="Notas 2 3 6 2" xfId="4594" xr:uid="{AC9255C7-DA6D-4DBC-89BF-AD4F34585953}"/>
    <cellStyle name="Notas 2 3 7" xfId="2214" xr:uid="{00000000-0005-0000-0000-0000840C0000}"/>
    <cellStyle name="Notas 2 3 7 2" xfId="5471" xr:uid="{03C06656-A285-4829-B3D7-1F06B41258D5}"/>
    <cellStyle name="Notas 2 3 8" xfId="3404" xr:uid="{C52C2A8F-6356-46A0-BC2B-47255E00BE4C}"/>
    <cellStyle name="Notas 2 4" xfId="118" xr:uid="{00000000-0005-0000-0000-0000850C0000}"/>
    <cellStyle name="Notas 2 4 2" xfId="310" xr:uid="{00000000-0005-0000-0000-0000860C0000}"/>
    <cellStyle name="Notas 2 4 2 2" xfId="876" xr:uid="{00000000-0005-0000-0000-0000870C0000}"/>
    <cellStyle name="Notas 2 4 2 2 2" xfId="2076" xr:uid="{00000000-0005-0000-0000-0000880C0000}"/>
    <cellStyle name="Notas 2 4 2 2 2 2" xfId="5334" xr:uid="{17178562-5DA4-43E4-8D4B-84C70FACF1D5}"/>
    <cellStyle name="Notas 2 4 2 2 3" xfId="2954" xr:uid="{00000000-0005-0000-0000-0000890C0000}"/>
    <cellStyle name="Notas 2 4 2 2 3 2" xfId="6211" xr:uid="{34477C2F-5E01-479E-B1B3-39CF85BE190A}"/>
    <cellStyle name="Notas 2 4 2 2 4" xfId="4144" xr:uid="{777D0BA9-098F-4840-8970-31DEA4EF5189}"/>
    <cellStyle name="Notas 2 4 2 3" xfId="1156" xr:uid="{00000000-0005-0000-0000-00008A0C0000}"/>
    <cellStyle name="Notas 2 4 2 3 2" xfId="3230" xr:uid="{00000000-0005-0000-0000-00008B0C0000}"/>
    <cellStyle name="Notas 2 4 2 3 2 2" xfId="6487" xr:uid="{157374CE-19CA-41B5-BDDA-43F9E421F769}"/>
    <cellStyle name="Notas 2 4 2 3 3" xfId="4420" xr:uid="{7C57B11D-D95C-4276-9A77-B470D8C2DD4C}"/>
    <cellStyle name="Notas 2 4 2 4" xfId="1537" xr:uid="{00000000-0005-0000-0000-00008C0C0000}"/>
    <cellStyle name="Notas 2 4 2 4 2" xfId="4796" xr:uid="{AE312AFC-4E22-435F-9484-ED393E20AC11}"/>
    <cellStyle name="Notas 2 4 2 5" xfId="2416" xr:uid="{00000000-0005-0000-0000-00008D0C0000}"/>
    <cellStyle name="Notas 2 4 2 5 2" xfId="5673" xr:uid="{043F163B-41D2-4CDA-AAED-3005305B4170}"/>
    <cellStyle name="Notas 2 4 2 6" xfId="3606" xr:uid="{E078E638-1C73-40F6-BD26-29299A98884B}"/>
    <cellStyle name="Notas 2 4 3" xfId="547" xr:uid="{00000000-0005-0000-0000-00008E0C0000}"/>
    <cellStyle name="Notas 2 4 3 2" xfId="1753" xr:uid="{00000000-0005-0000-0000-00008F0C0000}"/>
    <cellStyle name="Notas 2 4 3 2 2" xfId="5012" xr:uid="{A468D106-5B68-4A22-9A82-6F634B6F390A}"/>
    <cellStyle name="Notas 2 4 3 3" xfId="2632" xr:uid="{00000000-0005-0000-0000-0000900C0000}"/>
    <cellStyle name="Notas 2 4 3 3 2" xfId="5889" xr:uid="{0E1D3F77-9E19-4971-9BAA-BCD0F87AD9B6}"/>
    <cellStyle name="Notas 2 4 3 4" xfId="3822" xr:uid="{CA03E742-C6DA-49BD-9797-E5DA20C7118D}"/>
    <cellStyle name="Notas 2 4 4" xfId="742" xr:uid="{00000000-0005-0000-0000-0000910C0000}"/>
    <cellStyle name="Notas 2 4 4 2" xfId="1942" xr:uid="{00000000-0005-0000-0000-0000920C0000}"/>
    <cellStyle name="Notas 2 4 4 2 2" xfId="5200" xr:uid="{B0A740A8-D3E5-475B-959F-89E7D1F3F520}"/>
    <cellStyle name="Notas 2 4 4 3" xfId="2820" xr:uid="{00000000-0005-0000-0000-0000930C0000}"/>
    <cellStyle name="Notas 2 4 4 3 2" xfId="6077" xr:uid="{0F448F74-6E90-4B47-84C2-59FD6B2058E0}"/>
    <cellStyle name="Notas 2 4 4 4" xfId="4010" xr:uid="{03CFF679-BE2D-438F-93A5-C821BF69A2D4}"/>
    <cellStyle name="Notas 2 4 5" xfId="1022" xr:uid="{00000000-0005-0000-0000-0000940C0000}"/>
    <cellStyle name="Notas 2 4 5 2" xfId="3096" xr:uid="{00000000-0005-0000-0000-0000950C0000}"/>
    <cellStyle name="Notas 2 4 5 2 2" xfId="6353" xr:uid="{432B180F-53FC-4EBF-8040-21413D0135C7}"/>
    <cellStyle name="Notas 2 4 5 3" xfId="4286" xr:uid="{E0887DE7-0FF0-45B6-BB8D-43DA263C0196}"/>
    <cellStyle name="Notas 2 4 6" xfId="1353" xr:uid="{00000000-0005-0000-0000-0000960C0000}"/>
    <cellStyle name="Notas 2 4 6 2" xfId="4612" xr:uid="{A7815597-BB47-4A4D-912B-D8EADE7D30E2}"/>
    <cellStyle name="Notas 2 4 7" xfId="2232" xr:uid="{00000000-0005-0000-0000-0000970C0000}"/>
    <cellStyle name="Notas 2 4 7 2" xfId="5489" xr:uid="{66A5DDBC-67CB-4870-8B60-391C6BCC1A5F}"/>
    <cellStyle name="Notas 2 4 8" xfId="3422" xr:uid="{9CEDF3B0-5095-46A7-ACAB-AAEF76DD0187}"/>
    <cellStyle name="Notas 2 5" xfId="136" xr:uid="{00000000-0005-0000-0000-0000980C0000}"/>
    <cellStyle name="Notas 2 5 2" xfId="328" xr:uid="{00000000-0005-0000-0000-0000990C0000}"/>
    <cellStyle name="Notas 2 5 2 2" xfId="891" xr:uid="{00000000-0005-0000-0000-00009A0C0000}"/>
    <cellStyle name="Notas 2 5 2 2 2" xfId="2091" xr:uid="{00000000-0005-0000-0000-00009B0C0000}"/>
    <cellStyle name="Notas 2 5 2 2 2 2" xfId="5349" xr:uid="{EFD3888F-009A-45BB-8151-1CFE5DDD7EF1}"/>
    <cellStyle name="Notas 2 5 2 2 3" xfId="2969" xr:uid="{00000000-0005-0000-0000-00009C0C0000}"/>
    <cellStyle name="Notas 2 5 2 2 3 2" xfId="6226" xr:uid="{8C1D60C3-D021-42DE-A06E-9B777799A819}"/>
    <cellStyle name="Notas 2 5 2 2 4" xfId="4159" xr:uid="{EB245987-C44B-4817-A5A3-0B41821CE07D}"/>
    <cellStyle name="Notas 2 5 2 3" xfId="1171" xr:uid="{00000000-0005-0000-0000-00009D0C0000}"/>
    <cellStyle name="Notas 2 5 2 3 2" xfId="3245" xr:uid="{00000000-0005-0000-0000-00009E0C0000}"/>
    <cellStyle name="Notas 2 5 2 3 2 2" xfId="6502" xr:uid="{A1FA752D-A750-434B-9C7A-348B5B972842}"/>
    <cellStyle name="Notas 2 5 2 3 3" xfId="4435" xr:uid="{737B9D65-91D9-4832-92E0-3DCF93EC5D72}"/>
    <cellStyle name="Notas 2 5 2 4" xfId="1555" xr:uid="{00000000-0005-0000-0000-00009F0C0000}"/>
    <cellStyle name="Notas 2 5 2 4 2" xfId="4814" xr:uid="{E0842A93-2B85-406F-8F4D-1F3F125D63F0}"/>
    <cellStyle name="Notas 2 5 2 5" xfId="2434" xr:uid="{00000000-0005-0000-0000-0000A00C0000}"/>
    <cellStyle name="Notas 2 5 2 5 2" xfId="5691" xr:uid="{4765612D-E1FC-4D9E-9733-2325D0A41355}"/>
    <cellStyle name="Notas 2 5 2 6" xfId="3624" xr:uid="{592BAA0B-DA4A-4711-8BAA-40004AF823A7}"/>
    <cellStyle name="Notas 2 5 3" xfId="562" xr:uid="{00000000-0005-0000-0000-0000A10C0000}"/>
    <cellStyle name="Notas 2 5 3 2" xfId="1768" xr:uid="{00000000-0005-0000-0000-0000A20C0000}"/>
    <cellStyle name="Notas 2 5 3 2 2" xfId="5027" xr:uid="{B47738D2-815F-4093-9431-AFEC1523FE7B}"/>
    <cellStyle name="Notas 2 5 3 3" xfId="2647" xr:uid="{00000000-0005-0000-0000-0000A30C0000}"/>
    <cellStyle name="Notas 2 5 3 3 2" xfId="5904" xr:uid="{65AFF2B8-6957-4DD7-A5B7-9F50DAA77EB8}"/>
    <cellStyle name="Notas 2 5 3 4" xfId="3837" xr:uid="{851A2930-1357-4BFD-A6BF-8BCBF6623244}"/>
    <cellStyle name="Notas 2 5 4" xfId="757" xr:uid="{00000000-0005-0000-0000-0000A40C0000}"/>
    <cellStyle name="Notas 2 5 4 2" xfId="1957" xr:uid="{00000000-0005-0000-0000-0000A50C0000}"/>
    <cellStyle name="Notas 2 5 4 2 2" xfId="5215" xr:uid="{BC97E9BE-AAFB-4DAE-AD79-3810601F2164}"/>
    <cellStyle name="Notas 2 5 4 3" xfId="2835" xr:uid="{00000000-0005-0000-0000-0000A60C0000}"/>
    <cellStyle name="Notas 2 5 4 3 2" xfId="6092" xr:uid="{A3034731-DCFF-4398-8B95-422C180F7E66}"/>
    <cellStyle name="Notas 2 5 4 4" xfId="4025" xr:uid="{59237E7F-509D-43F7-872F-29BF0469EDAC}"/>
    <cellStyle name="Notas 2 5 5" xfId="1037" xr:uid="{00000000-0005-0000-0000-0000A70C0000}"/>
    <cellStyle name="Notas 2 5 5 2" xfId="3111" xr:uid="{00000000-0005-0000-0000-0000A80C0000}"/>
    <cellStyle name="Notas 2 5 5 2 2" xfId="6368" xr:uid="{AB85AFE8-152E-40BC-837D-0B6CC336A0DB}"/>
    <cellStyle name="Notas 2 5 5 3" xfId="4301" xr:uid="{B2403277-019B-40C0-B081-E7DF2145AA1B}"/>
    <cellStyle name="Notas 2 5 6" xfId="1371" xr:uid="{00000000-0005-0000-0000-0000A90C0000}"/>
    <cellStyle name="Notas 2 5 6 2" xfId="4630" xr:uid="{65263394-6F4A-4ADE-A4E5-DF5EFB33D3F9}"/>
    <cellStyle name="Notas 2 5 7" xfId="2250" xr:uid="{00000000-0005-0000-0000-0000AA0C0000}"/>
    <cellStyle name="Notas 2 5 7 2" xfId="5507" xr:uid="{E0A2DB1C-4005-4E5E-AD74-2F92F118842D}"/>
    <cellStyle name="Notas 2 5 8" xfId="3440" xr:uid="{6165F078-EE2B-4162-B037-D0FC202A5969}"/>
    <cellStyle name="Notas 2 6" xfId="154" xr:uid="{00000000-0005-0000-0000-0000AB0C0000}"/>
    <cellStyle name="Notas 2 6 2" xfId="346" xr:uid="{00000000-0005-0000-0000-0000AC0C0000}"/>
    <cellStyle name="Notas 2 6 2 2" xfId="906" xr:uid="{00000000-0005-0000-0000-0000AD0C0000}"/>
    <cellStyle name="Notas 2 6 2 2 2" xfId="2106" xr:uid="{00000000-0005-0000-0000-0000AE0C0000}"/>
    <cellStyle name="Notas 2 6 2 2 2 2" xfId="5364" xr:uid="{85D3E26B-050D-4C14-B803-3D2C4901073C}"/>
    <cellStyle name="Notas 2 6 2 2 3" xfId="2984" xr:uid="{00000000-0005-0000-0000-0000AF0C0000}"/>
    <cellStyle name="Notas 2 6 2 2 3 2" xfId="6241" xr:uid="{DDB478B0-BD7D-4104-8514-CDB036C5DC46}"/>
    <cellStyle name="Notas 2 6 2 2 4" xfId="4174" xr:uid="{74915BAF-6B50-476B-993A-35B9B760ADDE}"/>
    <cellStyle name="Notas 2 6 2 3" xfId="1186" xr:uid="{00000000-0005-0000-0000-0000B00C0000}"/>
    <cellStyle name="Notas 2 6 2 3 2" xfId="3260" xr:uid="{00000000-0005-0000-0000-0000B10C0000}"/>
    <cellStyle name="Notas 2 6 2 3 2 2" xfId="6517" xr:uid="{368363FC-2013-4917-9B9A-42793DC3DC3B}"/>
    <cellStyle name="Notas 2 6 2 3 3" xfId="4450" xr:uid="{9B51723E-AC64-4173-98A3-D856A2B27F91}"/>
    <cellStyle name="Notas 2 6 2 4" xfId="1573" xr:uid="{00000000-0005-0000-0000-0000B20C0000}"/>
    <cellStyle name="Notas 2 6 2 4 2" xfId="4832" xr:uid="{123462D8-B4D9-43BD-B339-EEAFC0ACF2AC}"/>
    <cellStyle name="Notas 2 6 2 5" xfId="2452" xr:uid="{00000000-0005-0000-0000-0000B30C0000}"/>
    <cellStyle name="Notas 2 6 2 5 2" xfId="5709" xr:uid="{58B1C47B-1F9C-4C8D-919F-639583132812}"/>
    <cellStyle name="Notas 2 6 2 6" xfId="3642" xr:uid="{F3BC2C45-4F8D-4C05-AC91-E29CAA2A246B}"/>
    <cellStyle name="Notas 2 6 3" xfId="577" xr:uid="{00000000-0005-0000-0000-0000B40C0000}"/>
    <cellStyle name="Notas 2 6 3 2" xfId="1783" xr:uid="{00000000-0005-0000-0000-0000B50C0000}"/>
    <cellStyle name="Notas 2 6 3 2 2" xfId="5042" xr:uid="{C181ECC3-0B85-4E78-A3DE-9ED7B5F5DDC2}"/>
    <cellStyle name="Notas 2 6 3 3" xfId="2662" xr:uid="{00000000-0005-0000-0000-0000B60C0000}"/>
    <cellStyle name="Notas 2 6 3 3 2" xfId="5919" xr:uid="{97809849-B5CC-4991-9687-C1386B139F9D}"/>
    <cellStyle name="Notas 2 6 3 4" xfId="3852" xr:uid="{7668A469-8B36-4229-AA4E-8478464F126A}"/>
    <cellStyle name="Notas 2 6 4" xfId="772" xr:uid="{00000000-0005-0000-0000-0000B70C0000}"/>
    <cellStyle name="Notas 2 6 4 2" xfId="1972" xr:uid="{00000000-0005-0000-0000-0000B80C0000}"/>
    <cellStyle name="Notas 2 6 4 2 2" xfId="5230" xr:uid="{0527E1FF-13CC-4F48-8D3A-A302C947340E}"/>
    <cellStyle name="Notas 2 6 4 3" xfId="2850" xr:uid="{00000000-0005-0000-0000-0000B90C0000}"/>
    <cellStyle name="Notas 2 6 4 3 2" xfId="6107" xr:uid="{61B1738F-0DE2-4120-8342-530CC9154B31}"/>
    <cellStyle name="Notas 2 6 4 4" xfId="4040" xr:uid="{DCF5E347-62A1-4FF6-BB6E-8D4F7549D912}"/>
    <cellStyle name="Notas 2 6 5" xfId="1052" xr:uid="{00000000-0005-0000-0000-0000BA0C0000}"/>
    <cellStyle name="Notas 2 6 5 2" xfId="3126" xr:uid="{00000000-0005-0000-0000-0000BB0C0000}"/>
    <cellStyle name="Notas 2 6 5 2 2" xfId="6383" xr:uid="{FE83E68F-F14A-4870-9C3A-CDC2381CF272}"/>
    <cellStyle name="Notas 2 6 5 3" xfId="4316" xr:uid="{C82C821D-E40A-493B-8757-61538E94C7FB}"/>
    <cellStyle name="Notas 2 6 6" xfId="1389" xr:uid="{00000000-0005-0000-0000-0000BC0C0000}"/>
    <cellStyle name="Notas 2 6 6 2" xfId="4648" xr:uid="{96DF553A-A2FB-451B-A0C1-FFD3F3CE6D0D}"/>
    <cellStyle name="Notas 2 6 7" xfId="2268" xr:uid="{00000000-0005-0000-0000-0000BD0C0000}"/>
    <cellStyle name="Notas 2 6 7 2" xfId="5525" xr:uid="{51549609-83AC-4EDF-BFE7-C7F0F8A5BC42}"/>
    <cellStyle name="Notas 2 6 8" xfId="3458" xr:uid="{36F7BD84-CF1A-4266-9D10-94DC6D8025BB}"/>
    <cellStyle name="Notas 2 7" xfId="174" xr:uid="{00000000-0005-0000-0000-0000BE0C0000}"/>
    <cellStyle name="Notas 2 7 2" xfId="366" xr:uid="{00000000-0005-0000-0000-0000BF0C0000}"/>
    <cellStyle name="Notas 2 7 2 2" xfId="921" xr:uid="{00000000-0005-0000-0000-0000C00C0000}"/>
    <cellStyle name="Notas 2 7 2 2 2" xfId="2121" xr:uid="{00000000-0005-0000-0000-0000C10C0000}"/>
    <cellStyle name="Notas 2 7 2 2 2 2" xfId="5379" xr:uid="{140E56AE-2431-4D2D-B3FC-1C61C1406DF5}"/>
    <cellStyle name="Notas 2 7 2 2 3" xfId="2999" xr:uid="{00000000-0005-0000-0000-0000C20C0000}"/>
    <cellStyle name="Notas 2 7 2 2 3 2" xfId="6256" xr:uid="{4BA02113-9139-4A8A-B5DA-CA7193350554}"/>
    <cellStyle name="Notas 2 7 2 2 4" xfId="4189" xr:uid="{EF43FF7B-F594-41AF-BF09-EC4CBA344C9A}"/>
    <cellStyle name="Notas 2 7 2 3" xfId="1201" xr:uid="{00000000-0005-0000-0000-0000C30C0000}"/>
    <cellStyle name="Notas 2 7 2 3 2" xfId="3275" xr:uid="{00000000-0005-0000-0000-0000C40C0000}"/>
    <cellStyle name="Notas 2 7 2 3 2 2" xfId="6532" xr:uid="{3E29A9C5-5386-46FE-9943-AD9D577D04EB}"/>
    <cellStyle name="Notas 2 7 2 3 3" xfId="4465" xr:uid="{1BA235EE-CF13-4827-A41D-17B9F1A36E76}"/>
    <cellStyle name="Notas 2 7 2 4" xfId="1592" xr:uid="{00000000-0005-0000-0000-0000C50C0000}"/>
    <cellStyle name="Notas 2 7 2 4 2" xfId="4851" xr:uid="{1A811601-8F3A-4D1B-A9DF-67D71DECFA37}"/>
    <cellStyle name="Notas 2 7 2 5" xfId="2471" xr:uid="{00000000-0005-0000-0000-0000C60C0000}"/>
    <cellStyle name="Notas 2 7 2 5 2" xfId="5728" xr:uid="{9B81701D-929D-47E7-B567-9B541AF0D432}"/>
    <cellStyle name="Notas 2 7 2 6" xfId="3661" xr:uid="{F683CCC7-FC81-4FDC-A65A-68A9DA5FFAFE}"/>
    <cellStyle name="Notas 2 7 3" xfId="592" xr:uid="{00000000-0005-0000-0000-0000C70C0000}"/>
    <cellStyle name="Notas 2 7 3 2" xfId="1798" xr:uid="{00000000-0005-0000-0000-0000C80C0000}"/>
    <cellStyle name="Notas 2 7 3 2 2" xfId="5057" xr:uid="{7003F6AD-AE60-43B0-8905-6745F547A1F5}"/>
    <cellStyle name="Notas 2 7 3 3" xfId="2677" xr:uid="{00000000-0005-0000-0000-0000C90C0000}"/>
    <cellStyle name="Notas 2 7 3 3 2" xfId="5934" xr:uid="{63D93A2E-01A5-4F21-A3EF-5DFC310392F4}"/>
    <cellStyle name="Notas 2 7 3 4" xfId="3867" xr:uid="{9B323417-EDB1-4B68-B983-97B1200A3B11}"/>
    <cellStyle name="Notas 2 7 4" xfId="787" xr:uid="{00000000-0005-0000-0000-0000CA0C0000}"/>
    <cellStyle name="Notas 2 7 4 2" xfId="1987" xr:uid="{00000000-0005-0000-0000-0000CB0C0000}"/>
    <cellStyle name="Notas 2 7 4 2 2" xfId="5245" xr:uid="{CE2B73A8-9EF6-4739-B5AF-ACFE32CCC6A3}"/>
    <cellStyle name="Notas 2 7 4 3" xfId="2865" xr:uid="{00000000-0005-0000-0000-0000CC0C0000}"/>
    <cellStyle name="Notas 2 7 4 3 2" xfId="6122" xr:uid="{155619C8-5BC1-4DD5-8650-504379953345}"/>
    <cellStyle name="Notas 2 7 4 4" xfId="4055" xr:uid="{1FD5BF28-CDEC-41AF-A543-045637F5E6D7}"/>
    <cellStyle name="Notas 2 7 5" xfId="1067" xr:uid="{00000000-0005-0000-0000-0000CD0C0000}"/>
    <cellStyle name="Notas 2 7 5 2" xfId="3141" xr:uid="{00000000-0005-0000-0000-0000CE0C0000}"/>
    <cellStyle name="Notas 2 7 5 2 2" xfId="6398" xr:uid="{4160B7C4-A6C0-490A-8518-5F833C8BC8B3}"/>
    <cellStyle name="Notas 2 7 5 3" xfId="4331" xr:uid="{02292C30-EB29-4AD4-A801-1C1DFFC827D5}"/>
    <cellStyle name="Notas 2 7 6" xfId="1408" xr:uid="{00000000-0005-0000-0000-0000CF0C0000}"/>
    <cellStyle name="Notas 2 7 6 2" xfId="4667" xr:uid="{C6D56928-96A0-47A0-BC1D-654CE0EC179B}"/>
    <cellStyle name="Notas 2 7 7" xfId="2287" xr:uid="{00000000-0005-0000-0000-0000D00C0000}"/>
    <cellStyle name="Notas 2 7 7 2" xfId="5544" xr:uid="{D10A9F6B-F3BA-4B96-B972-38364E5970F1}"/>
    <cellStyle name="Notas 2 7 8" xfId="3477" xr:uid="{01D00636-836E-4FC6-AEF3-3EDD713D2CA9}"/>
    <cellStyle name="Notas 2 8" xfId="193" xr:uid="{00000000-0005-0000-0000-0000D10C0000}"/>
    <cellStyle name="Notas 2 8 2" xfId="385" xr:uid="{00000000-0005-0000-0000-0000D20C0000}"/>
    <cellStyle name="Notas 2 8 2 2" xfId="936" xr:uid="{00000000-0005-0000-0000-0000D30C0000}"/>
    <cellStyle name="Notas 2 8 2 2 2" xfId="2136" xr:uid="{00000000-0005-0000-0000-0000D40C0000}"/>
    <cellStyle name="Notas 2 8 2 2 2 2" xfId="5394" xr:uid="{C221AEAA-F611-4FC6-8C74-022B4749C0AF}"/>
    <cellStyle name="Notas 2 8 2 2 3" xfId="3014" xr:uid="{00000000-0005-0000-0000-0000D50C0000}"/>
    <cellStyle name="Notas 2 8 2 2 3 2" xfId="6271" xr:uid="{5409D48F-277A-42CF-9600-AE5DB338CEC2}"/>
    <cellStyle name="Notas 2 8 2 2 4" xfId="4204" xr:uid="{5238D456-6A59-4A50-A9E8-1847BD6D7B66}"/>
    <cellStyle name="Notas 2 8 2 3" xfId="1216" xr:uid="{00000000-0005-0000-0000-0000D60C0000}"/>
    <cellStyle name="Notas 2 8 2 3 2" xfId="3290" xr:uid="{00000000-0005-0000-0000-0000D70C0000}"/>
    <cellStyle name="Notas 2 8 2 3 2 2" xfId="6547" xr:uid="{20F09A0D-55CC-4FA3-8A45-4E7363345032}"/>
    <cellStyle name="Notas 2 8 2 3 3" xfId="4480" xr:uid="{984B54B3-8DF1-4F0D-9E07-605D83A97A4A}"/>
    <cellStyle name="Notas 2 8 2 4" xfId="1610" xr:uid="{00000000-0005-0000-0000-0000D80C0000}"/>
    <cellStyle name="Notas 2 8 2 4 2" xfId="4869" xr:uid="{F49B49A8-3B78-469E-83FA-33F9B158C922}"/>
    <cellStyle name="Notas 2 8 2 5" xfId="2489" xr:uid="{00000000-0005-0000-0000-0000D90C0000}"/>
    <cellStyle name="Notas 2 8 2 5 2" xfId="5746" xr:uid="{0C4C3554-2D72-4DB8-917D-6C0FC2FC2B80}"/>
    <cellStyle name="Notas 2 8 2 6" xfId="3679" xr:uid="{220D0317-455E-4E9C-87EE-73A35C119FDC}"/>
    <cellStyle name="Notas 2 8 3" xfId="607" xr:uid="{00000000-0005-0000-0000-0000DA0C0000}"/>
    <cellStyle name="Notas 2 8 3 2" xfId="1813" xr:uid="{00000000-0005-0000-0000-0000DB0C0000}"/>
    <cellStyle name="Notas 2 8 3 2 2" xfId="5072" xr:uid="{C5441B3C-1FFC-4CEB-937F-375C1E7DE59D}"/>
    <cellStyle name="Notas 2 8 3 3" xfId="2692" xr:uid="{00000000-0005-0000-0000-0000DC0C0000}"/>
    <cellStyle name="Notas 2 8 3 3 2" xfId="5949" xr:uid="{9F4324C3-43D4-4550-9A41-7F3E820B4CD3}"/>
    <cellStyle name="Notas 2 8 3 4" xfId="3882" xr:uid="{6432D80E-F5BB-44AC-BA05-6802101681AD}"/>
    <cellStyle name="Notas 2 8 4" xfId="802" xr:uid="{00000000-0005-0000-0000-0000DD0C0000}"/>
    <cellStyle name="Notas 2 8 4 2" xfId="2002" xr:uid="{00000000-0005-0000-0000-0000DE0C0000}"/>
    <cellStyle name="Notas 2 8 4 2 2" xfId="5260" xr:uid="{1BE5A9D3-F341-4E05-A0B4-9A2AF66588EA}"/>
    <cellStyle name="Notas 2 8 4 3" xfId="2880" xr:uid="{00000000-0005-0000-0000-0000DF0C0000}"/>
    <cellStyle name="Notas 2 8 4 3 2" xfId="6137" xr:uid="{F478BE20-F0CB-4ACA-B1E0-343AE4A42224}"/>
    <cellStyle name="Notas 2 8 4 4" xfId="4070" xr:uid="{09955757-7742-4179-95B3-FAB7ECCE1C7D}"/>
    <cellStyle name="Notas 2 8 5" xfId="1082" xr:uid="{00000000-0005-0000-0000-0000E00C0000}"/>
    <cellStyle name="Notas 2 8 5 2" xfId="3156" xr:uid="{00000000-0005-0000-0000-0000E10C0000}"/>
    <cellStyle name="Notas 2 8 5 2 2" xfId="6413" xr:uid="{CF696B97-7AC7-4472-95F9-3C1F6A9C44A6}"/>
    <cellStyle name="Notas 2 8 5 3" xfId="4346" xr:uid="{415991AE-7F39-4955-ACD5-572545AC61B1}"/>
    <cellStyle name="Notas 2 8 6" xfId="1426" xr:uid="{00000000-0005-0000-0000-0000E20C0000}"/>
    <cellStyle name="Notas 2 8 6 2" xfId="4685" xr:uid="{3C4C8E26-3C12-4348-AE1D-D6CC77235DC0}"/>
    <cellStyle name="Notas 2 8 7" xfId="2305" xr:uid="{00000000-0005-0000-0000-0000E30C0000}"/>
    <cellStyle name="Notas 2 8 7 2" xfId="5562" xr:uid="{AF1BE3E5-6AC6-41A8-B5DB-191F830BF1D4}"/>
    <cellStyle name="Notas 2 8 8" xfId="3495" xr:uid="{D3D3C234-DA1E-48B9-AE4B-71B66B241827}"/>
    <cellStyle name="Notas 2 9" xfId="211" xr:uid="{00000000-0005-0000-0000-0000E40C0000}"/>
    <cellStyle name="Notas 2 9 2" xfId="403" xr:uid="{00000000-0005-0000-0000-0000E50C0000}"/>
    <cellStyle name="Notas 2 9 2 2" xfId="951" xr:uid="{00000000-0005-0000-0000-0000E60C0000}"/>
    <cellStyle name="Notas 2 9 2 2 2" xfId="2151" xr:uid="{00000000-0005-0000-0000-0000E70C0000}"/>
    <cellStyle name="Notas 2 9 2 2 2 2" xfId="5409" xr:uid="{D70EC19D-B732-4E20-8F1D-DD65A05F99CA}"/>
    <cellStyle name="Notas 2 9 2 2 3" xfId="3029" xr:uid="{00000000-0005-0000-0000-0000E80C0000}"/>
    <cellStyle name="Notas 2 9 2 2 3 2" xfId="6286" xr:uid="{67C59C0A-A296-4104-A19B-878FC2528FA2}"/>
    <cellStyle name="Notas 2 9 2 2 4" xfId="4219" xr:uid="{8AC45FE5-CFE3-41E2-A60A-5B774E3BE5BD}"/>
    <cellStyle name="Notas 2 9 2 3" xfId="1231" xr:uid="{00000000-0005-0000-0000-0000E90C0000}"/>
    <cellStyle name="Notas 2 9 2 3 2" xfId="3305" xr:uid="{00000000-0005-0000-0000-0000EA0C0000}"/>
    <cellStyle name="Notas 2 9 2 3 2 2" xfId="6562" xr:uid="{8F66A316-E30A-44BF-9E44-9E288A10369F}"/>
    <cellStyle name="Notas 2 9 2 3 3" xfId="4495" xr:uid="{365D716D-BE69-4D37-B150-90F9A86BD5E1}"/>
    <cellStyle name="Notas 2 9 2 4" xfId="1628" xr:uid="{00000000-0005-0000-0000-0000EB0C0000}"/>
    <cellStyle name="Notas 2 9 2 4 2" xfId="4887" xr:uid="{C3868645-A48D-4DD1-BDD5-C012304A3F0D}"/>
    <cellStyle name="Notas 2 9 2 5" xfId="2507" xr:uid="{00000000-0005-0000-0000-0000EC0C0000}"/>
    <cellStyle name="Notas 2 9 2 5 2" xfId="5764" xr:uid="{3E8D5E95-C28D-41A1-8693-64A82CA8E0DF}"/>
    <cellStyle name="Notas 2 9 2 6" xfId="3697" xr:uid="{49428C42-9199-4309-8469-A7E4D09F3CC7}"/>
    <cellStyle name="Notas 2 9 3" xfId="622" xr:uid="{00000000-0005-0000-0000-0000ED0C0000}"/>
    <cellStyle name="Notas 2 9 3 2" xfId="1828" xr:uid="{00000000-0005-0000-0000-0000EE0C0000}"/>
    <cellStyle name="Notas 2 9 3 2 2" xfId="5087" xr:uid="{31DA9DD2-A67E-49DA-A42C-C4CEAC310DB6}"/>
    <cellStyle name="Notas 2 9 3 3" xfId="2707" xr:uid="{00000000-0005-0000-0000-0000EF0C0000}"/>
    <cellStyle name="Notas 2 9 3 3 2" xfId="5964" xr:uid="{3D4E5D95-DB25-4EA3-A151-2A254C996785}"/>
    <cellStyle name="Notas 2 9 3 4" xfId="3897" xr:uid="{5890571E-F08A-42AF-99B5-F0E611D2B4E8}"/>
    <cellStyle name="Notas 2 9 4" xfId="817" xr:uid="{00000000-0005-0000-0000-0000F00C0000}"/>
    <cellStyle name="Notas 2 9 4 2" xfId="2017" xr:uid="{00000000-0005-0000-0000-0000F10C0000}"/>
    <cellStyle name="Notas 2 9 4 2 2" xfId="5275" xr:uid="{B08FF96A-09B0-4064-827B-3D79FB722641}"/>
    <cellStyle name="Notas 2 9 4 3" xfId="2895" xr:uid="{00000000-0005-0000-0000-0000F20C0000}"/>
    <cellStyle name="Notas 2 9 4 3 2" xfId="6152" xr:uid="{1DD4B543-A94A-4946-985F-B103D6E23987}"/>
    <cellStyle name="Notas 2 9 4 4" xfId="4085" xr:uid="{AE679051-3C41-4C40-9120-D2C54D2FC029}"/>
    <cellStyle name="Notas 2 9 5" xfId="1097" xr:uid="{00000000-0005-0000-0000-0000F30C0000}"/>
    <cellStyle name="Notas 2 9 5 2" xfId="3171" xr:uid="{00000000-0005-0000-0000-0000F40C0000}"/>
    <cellStyle name="Notas 2 9 5 2 2" xfId="6428" xr:uid="{2A405D3C-6217-4DDF-A74C-692D9ED5F125}"/>
    <cellStyle name="Notas 2 9 5 3" xfId="4361" xr:uid="{D7F4FF78-C6FF-4BC4-96C9-E30A1D8A6C81}"/>
    <cellStyle name="Notas 2 9 6" xfId="1444" xr:uid="{00000000-0005-0000-0000-0000F50C0000}"/>
    <cellStyle name="Notas 2 9 6 2" xfId="4703" xr:uid="{8F381D95-3202-41E1-ACC9-B57308E5A9C2}"/>
    <cellStyle name="Notas 2 9 7" xfId="2323" xr:uid="{00000000-0005-0000-0000-0000F60C0000}"/>
    <cellStyle name="Notas 2 9 7 2" xfId="5580" xr:uid="{18A13753-07AB-4B69-8839-90B75BB79502}"/>
    <cellStyle name="Notas 2 9 8" xfId="3513" xr:uid="{0BF65449-AB56-4553-8BFC-704B272F84BC}"/>
    <cellStyle name="Porcentaje" xfId="4" builtinId="5"/>
    <cellStyle name="Porcentaje 2" xfId="643" xr:uid="{00000000-0005-0000-0000-0000F80C0000}"/>
    <cellStyle name="Porcentaje 2 2" xfId="675" xr:uid="{00000000-0005-0000-0000-0000F90C0000}"/>
    <cellStyle name="Porcentaje 2 2 2" xfId="961" xr:uid="{00000000-0005-0000-0000-0000FA0C0000}"/>
    <cellStyle name="Porcentaje 2 2 2 2" xfId="2159" xr:uid="{00000000-0005-0000-0000-0000FB0C0000}"/>
    <cellStyle name="Porcentaje 2 2 2 2 2" xfId="5417" xr:uid="{9F25C166-9136-4722-B64D-BAE7D6C78A23}"/>
    <cellStyle name="Porcentaje 2 2 2 3" xfId="3037" xr:uid="{00000000-0005-0000-0000-0000FC0C0000}"/>
    <cellStyle name="Porcentaje 2 2 2 3 2" xfId="6294" xr:uid="{A9266698-96DB-4D21-89DD-789498F3EC2C}"/>
    <cellStyle name="Porcentaje 2 2 2 4" xfId="4227" xr:uid="{EC0F35A9-F7A6-4F4E-8FB0-B43BDBAC469D}"/>
    <cellStyle name="Porcentaje 2 2 3" xfId="1878" xr:uid="{00000000-0005-0000-0000-0000FD0C0000}"/>
    <cellStyle name="Porcentaje 2 2 3 2" xfId="5136" xr:uid="{004195E2-FB12-4EE0-AD96-A95FFB5A3F8F}"/>
    <cellStyle name="Porcentaje 2 2 4" xfId="2756" xr:uid="{00000000-0005-0000-0000-0000FE0C0000}"/>
    <cellStyle name="Porcentaje 2 2 4 2" xfId="6013" xr:uid="{19179478-328D-420E-937D-E0F092A4A30B}"/>
    <cellStyle name="Porcentaje 2 2 5" xfId="3946" xr:uid="{F358411E-56F9-4DBA-8623-BBBF2494B4D3}"/>
    <cellStyle name="Porcentaje 2 3" xfId="681" xr:uid="{00000000-0005-0000-0000-0000FF0C0000}"/>
    <cellStyle name="Porcentaje 2 3 2" xfId="1883" xr:uid="{00000000-0005-0000-0000-0000000D0000}"/>
    <cellStyle name="Porcentaje 2 3 2 2" xfId="5141" xr:uid="{2C0F52DB-A3B5-457B-80DE-0B453A54C558}"/>
    <cellStyle name="Porcentaje 2 3 3" xfId="2761" xr:uid="{00000000-0005-0000-0000-0000010D0000}"/>
    <cellStyle name="Porcentaje 2 3 3 2" xfId="6018" xr:uid="{CC2618C7-DE84-498D-901E-F51558043B24}"/>
    <cellStyle name="Porcentaje 2 3 4" xfId="3951" xr:uid="{7D086BEB-AACE-4EF2-A949-3A135D55C85E}"/>
    <cellStyle name="Porcentaje 2 4" xfId="955" xr:uid="{00000000-0005-0000-0000-0000020D0000}"/>
    <cellStyle name="Porcentaje 2 4 2" xfId="2153" xr:uid="{00000000-0005-0000-0000-0000030D0000}"/>
    <cellStyle name="Porcentaje 2 4 2 2" xfId="5411" xr:uid="{C5BADFE6-7493-4AE9-8D09-153F55CC02E1}"/>
    <cellStyle name="Porcentaje 2 4 3" xfId="3031" xr:uid="{00000000-0005-0000-0000-0000040D0000}"/>
    <cellStyle name="Porcentaje 2 4 3 2" xfId="6288" xr:uid="{7BED93E5-8910-4D0C-9F88-3CEC08B6DB66}"/>
    <cellStyle name="Porcentaje 2 4 4" xfId="4221" xr:uid="{0B423B4D-7A20-42D1-AF36-0A9B1F14FF62}"/>
    <cellStyle name="Porcentaje 2 5" xfId="1846" xr:uid="{00000000-0005-0000-0000-0000050D0000}"/>
    <cellStyle name="Porcentaje 2 5 2" xfId="5105" xr:uid="{99ADA41B-6963-4DC6-81DD-070CFF98D551}"/>
    <cellStyle name="Porcentaje 2 6" xfId="2725" xr:uid="{00000000-0005-0000-0000-0000060D0000}"/>
    <cellStyle name="Porcentaje 2 6 2" xfId="5982" xr:uid="{D6D59FDE-700B-49F0-9A30-7F1D70A1A9C3}"/>
    <cellStyle name="Porcentaje 2 7" xfId="3915" xr:uid="{444D209C-89DF-4E65-A05E-326DE09ACEBC}"/>
    <cellStyle name="Porcentaje 3" xfId="641" xr:uid="{00000000-0005-0000-0000-0000070D0000}"/>
    <cellStyle name="Porcentual 2 3" xfId="48" xr:uid="{00000000-0005-0000-0000-0000080D0000}"/>
    <cellStyle name="Porcentual 2 3 2" xfId="49" xr:uid="{00000000-0005-0000-0000-0000090D0000}"/>
    <cellStyle name="Porcentual 4" xfId="50" xr:uid="{00000000-0005-0000-0000-00000A0D0000}"/>
    <cellStyle name="Salida 2" xfId="51" xr:uid="{00000000-0005-0000-0000-00000B0D0000}"/>
    <cellStyle name="Texto de advertencia 2" xfId="52" xr:uid="{00000000-0005-0000-0000-00000C0D0000}"/>
    <cellStyle name="Texto explicativo 2" xfId="53" xr:uid="{00000000-0005-0000-0000-00000D0D0000}"/>
    <cellStyle name="Título 1 2" xfId="54" xr:uid="{00000000-0005-0000-0000-00000E0D0000}"/>
    <cellStyle name="Título 2 2" xfId="55" xr:uid="{00000000-0005-0000-0000-00000F0D0000}"/>
    <cellStyle name="Título 3 2" xfId="56" xr:uid="{00000000-0005-0000-0000-0000100D0000}"/>
    <cellStyle name="Título 4" xfId="57" xr:uid="{00000000-0005-0000-0000-0000110D0000}"/>
    <cellStyle name="Total 2" xfId="59" xr:uid="{00000000-0005-0000-0000-0000120D0000}"/>
    <cellStyle name="Total 3" xfId="58" xr:uid="{00000000-0005-0000-0000-0000130D0000}"/>
    <cellStyle name="Währung" xfId="60" xr:uid="{00000000-0005-0000-0000-0000140D0000}"/>
    <cellStyle name="Währung [0]_dimon" xfId="451" xr:uid="{00000000-0005-0000-0000-0000150D0000}"/>
    <cellStyle name="Währung_dimon" xfId="452" xr:uid="{00000000-0005-0000-0000-0000160D0000}"/>
  </cellStyles>
  <dxfs count="6"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colors>
    <mruColors>
      <color rgb="FFB38E5D"/>
      <color rgb="FF10312B"/>
      <color rgb="FF9F2241"/>
      <color rgb="FF98989A"/>
      <color rgb="FFC3EBE3"/>
      <color rgb="FFCDEFE9"/>
      <color rgb="FF7AD4C3"/>
      <color rgb="FF81D5C5"/>
      <color rgb="FFD4C19C"/>
      <color rgb="FF2D8B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8"/>
      <c:hPercent val="71"/>
      <c:rotY val="10"/>
      <c:depthPercent val="100"/>
      <c:rAngAx val="1"/>
    </c:view3D>
    <c:floor>
      <c:thickness val="0"/>
      <c:spPr>
        <a:noFill/>
        <a:ln w="9525">
          <a:solidFill>
            <a:schemeClr val="tx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885193982581157"/>
          <c:y val="1.2416447944006998E-3"/>
          <c:w val="0.88598677579743546"/>
          <c:h val="0.830002701831698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'Comparativo 2020-2021'!$B$30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0312B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25400" h="50800"/>
              <a:bevelB w="12700"/>
            </a:sp3d>
          </c:spPr>
          <c:invertIfNegative val="0"/>
          <c:cat>
            <c:strRef>
              <c:f>'Comparativo 2020-2021'!$A$31:$A$33</c:f>
              <c:strCache>
                <c:ptCount val="3"/>
                <c:pt idx="0">
                  <c:v>IMPORTACIÓN</c:v>
                </c:pt>
                <c:pt idx="1">
                  <c:v>EXPORTACIÓN</c:v>
                </c:pt>
                <c:pt idx="2">
                  <c:v>TRASBORDOS</c:v>
                </c:pt>
              </c:strCache>
            </c:strRef>
          </c:cat>
          <c:val>
            <c:numRef>
              <c:f>'Comparativo 2020-2021'!$B$31:$B$33</c:f>
              <c:numCache>
                <c:formatCode>_(* #,##0_);_(* \(#,##0\);_(* "-"??_);_(@_)</c:formatCode>
                <c:ptCount val="3"/>
                <c:pt idx="0">
                  <c:v>184728</c:v>
                </c:pt>
                <c:pt idx="1">
                  <c:v>185317</c:v>
                </c:pt>
                <c:pt idx="2">
                  <c:v>14826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3-4AEC-B11E-D69BAFA4496A}"/>
            </c:ext>
          </c:extLst>
        </c:ser>
        <c:ser>
          <c:idx val="1"/>
          <c:order val="1"/>
          <c:tx>
            <c:strRef>
              <c:f>'Comparativo 2020-2021'!$C$30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D4C19C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25400" h="50800"/>
              <a:bevelB w="12700"/>
            </a:sp3d>
          </c:spPr>
          <c:invertIfNegative val="0"/>
          <c:cat>
            <c:strRef>
              <c:f>'Comparativo 2020-2021'!$A$31:$A$33</c:f>
              <c:strCache>
                <c:ptCount val="3"/>
                <c:pt idx="0">
                  <c:v>IMPORTACIÓN</c:v>
                </c:pt>
                <c:pt idx="1">
                  <c:v>EXPORTACIÓN</c:v>
                </c:pt>
                <c:pt idx="2">
                  <c:v>TRASBORDOS</c:v>
                </c:pt>
              </c:strCache>
            </c:strRef>
          </c:cat>
          <c:val>
            <c:numRef>
              <c:f>'Comparativo 2020-2021'!$C$31:$C$33</c:f>
              <c:numCache>
                <c:formatCode>_(* #,##0_);_(* \(#,##0\);_(* "-"??_);_(@_)</c:formatCode>
                <c:ptCount val="3"/>
                <c:pt idx="0">
                  <c:v>201737</c:v>
                </c:pt>
                <c:pt idx="1">
                  <c:v>192805</c:v>
                </c:pt>
                <c:pt idx="2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3-4AEC-B11E-D69BAFA44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5871440"/>
        <c:axId val="1475865456"/>
        <c:axId val="0"/>
      </c:bar3DChart>
      <c:catAx>
        <c:axId val="147587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1475865456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47586545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one"/>
        <c:crossAx val="1475871440"/>
        <c:crosses val="autoZero"/>
        <c:crossBetween val="between"/>
        <c:minorUnit val="1060.002"/>
      </c:valAx>
      <c:dTable>
        <c:showHorzBorder val="0"/>
        <c:showVertBorder val="0"/>
        <c:showOutline val="1"/>
        <c:showKeys val="1"/>
        <c:spPr>
          <a:noFill/>
          <a:ln w="9525" cap="flat" cmpd="sng" algn="ctr">
            <a:solidFill>
              <a:schemeClr val="tx1"/>
            </a:solidFill>
            <a:prstDash val="solid"/>
          </a:ln>
          <a:effectLst/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MX"/>
    </a:p>
  </c:txPr>
  <c:printSettings>
    <c:headerFooter alignWithMargins="0"/>
    <c:pageMargins b="1" l="0.75000000000001288" r="0.75000000000001288" t="1" header="0" footer="0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3904744618645"/>
          <c:y val="0.16465479361754695"/>
          <c:w val="0.86361582638641876"/>
          <c:h val="0.63324288927420314"/>
        </c:manualLayout>
      </c:layout>
      <c:lineChart>
        <c:grouping val="standard"/>
        <c:varyColors val="0"/>
        <c:ser>
          <c:idx val="0"/>
          <c:order val="0"/>
          <c:tx>
            <c:strRef>
              <c:f>TEUS!$A$15</c:f>
              <c:strCache>
                <c:ptCount val="1"/>
                <c:pt idx="0">
                  <c:v>2021</c:v>
                </c:pt>
              </c:strCache>
            </c:strRef>
          </c:tx>
          <c:spPr>
            <a:ln w="63500">
              <a:solidFill>
                <a:srgbClr val="B38E5D"/>
              </a:solidFill>
              <a:bevel/>
            </a:ln>
          </c:spPr>
          <c:marker>
            <c:symbol val="diamond"/>
            <c:size val="8"/>
            <c:spPr>
              <a:solidFill>
                <a:srgbClr val="10312B"/>
              </a:solidFill>
              <a:ln w="76200">
                <a:solidFill>
                  <a:srgbClr val="621132"/>
                </a:solidFill>
                <a:prstDash val="solid"/>
              </a:ln>
            </c:spPr>
          </c:marker>
          <c:cat>
            <c:strRef>
              <c:f>TEUS!$B$8:$M$8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TEUS!$B$15:$M$15</c:f>
              <c:numCache>
                <c:formatCode>_-* #,##0_-;\-* #,##0_-;_-* "-"??_-;_-@_-</c:formatCode>
                <c:ptCount val="12"/>
                <c:pt idx="0">
                  <c:v>23899</c:v>
                </c:pt>
                <c:pt idx="1">
                  <c:v>25466</c:v>
                </c:pt>
                <c:pt idx="2">
                  <c:v>32756</c:v>
                </c:pt>
                <c:pt idx="3">
                  <c:v>32826</c:v>
                </c:pt>
                <c:pt idx="4">
                  <c:v>27123</c:v>
                </c:pt>
                <c:pt idx="5">
                  <c:v>34460</c:v>
                </c:pt>
                <c:pt idx="6">
                  <c:v>36068</c:v>
                </c:pt>
                <c:pt idx="7">
                  <c:v>38892</c:v>
                </c:pt>
                <c:pt idx="8">
                  <c:v>35717</c:v>
                </c:pt>
                <c:pt idx="9">
                  <c:v>37782</c:v>
                </c:pt>
                <c:pt idx="10">
                  <c:v>35260</c:v>
                </c:pt>
                <c:pt idx="11">
                  <c:v>34662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2F5-4383-A686-5777FDE59081}"/>
            </c:ext>
          </c:extLst>
        </c:ser>
        <c:ser>
          <c:idx val="1"/>
          <c:order val="1"/>
          <c:tx>
            <c:strRef>
              <c:f>TEUS!$A$16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10312B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285C4D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cat>
            <c:strRef>
              <c:f>TEUS!$B$8:$M$8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TEUS!$B$16:$M$16</c:f>
              <c:numCache>
                <c:formatCode>#,##0</c:formatCode>
                <c:ptCount val="12"/>
                <c:pt idx="0">
                  <c:v>26717</c:v>
                </c:pt>
                <c:pt idx="1">
                  <c:v>27705</c:v>
                </c:pt>
                <c:pt idx="2">
                  <c:v>24211</c:v>
                </c:pt>
                <c:pt idx="3">
                  <c:v>29930</c:v>
                </c:pt>
                <c:pt idx="4">
                  <c:v>28407</c:v>
                </c:pt>
                <c:pt idx="5">
                  <c:v>30347</c:v>
                </c:pt>
                <c:pt idx="6">
                  <c:v>32989</c:v>
                </c:pt>
                <c:pt idx="7">
                  <c:v>44087</c:v>
                </c:pt>
                <c:pt idx="8">
                  <c:v>36615</c:v>
                </c:pt>
                <c:pt idx="9">
                  <c:v>35692</c:v>
                </c:pt>
                <c:pt idx="10">
                  <c:v>40417</c:v>
                </c:pt>
                <c:pt idx="11">
                  <c:v>27754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2F5-4383-A686-5777FDE59081}"/>
            </c:ext>
          </c:extLst>
        </c:ser>
        <c:ser>
          <c:idx val="2"/>
          <c:order val="2"/>
          <c:tx>
            <c:strRef>
              <c:f>TEUS!$A$17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D4C19C"/>
              </a:solidFill>
            </a:ln>
          </c:spPr>
          <c:marker>
            <c:spPr>
              <a:solidFill>
                <a:srgbClr val="B38E5D"/>
              </a:solidFill>
              <a:ln>
                <a:solidFill>
                  <a:srgbClr val="B38E5D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D2F5-4383-A686-5777FDE590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2F5-4383-A686-5777FDE59081}"/>
              </c:ext>
            </c:extLst>
          </c:dPt>
          <c:cat>
            <c:strRef>
              <c:f>TEUS!$B$8:$M$8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TEUS!$B$17:$M$17</c:f>
              <c:numCache>
                <c:formatCode>#,##0</c:formatCode>
                <c:ptCount val="12"/>
                <c:pt idx="0">
                  <c:v>23375</c:v>
                </c:pt>
                <c:pt idx="1">
                  <c:v>16627</c:v>
                </c:pt>
                <c:pt idx="2">
                  <c:v>23217</c:v>
                </c:pt>
                <c:pt idx="3">
                  <c:v>23680</c:v>
                </c:pt>
                <c:pt idx="4">
                  <c:v>32163</c:v>
                </c:pt>
                <c:pt idx="5">
                  <c:v>25735</c:v>
                </c:pt>
                <c:pt idx="6">
                  <c:v>32301</c:v>
                </c:pt>
                <c:pt idx="7">
                  <c:v>32436</c:v>
                </c:pt>
                <c:pt idx="8" formatCode="_(* #,##0_);_(* \(#,##0\);_(* &quot;-&quot;??_);_(@_)">
                  <c:v>35384</c:v>
                </c:pt>
                <c:pt idx="9" formatCode="_(* #,##0_);_(* \(#,##0\);_(* &quot;-&quot;??_);_(@_)">
                  <c:v>33634</c:v>
                </c:pt>
                <c:pt idx="10" formatCode="_(* #,##0_);_(* \(#,##0\);_(* &quot;-&quot;??_);_(@_)">
                  <c:v>27122</c:v>
                </c:pt>
                <c:pt idx="11" formatCode="_(* #,##0_);_(* \(#,##0\);_(* &quot;-&quot;??_);_(@_)">
                  <c:v>32064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2F5-4383-A686-5777FDE59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289760"/>
        <c:axId val="1644292480"/>
      </c:lineChart>
      <c:catAx>
        <c:axId val="164428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1644292480"/>
        <c:crosses val="autoZero"/>
        <c:auto val="1"/>
        <c:lblAlgn val="ctr"/>
        <c:lblOffset val="100"/>
        <c:tickMarkSkip val="1"/>
        <c:noMultiLvlLbl val="0"/>
      </c:catAx>
      <c:valAx>
        <c:axId val="1644292480"/>
        <c:scaling>
          <c:orientation val="minMax"/>
          <c:max val="50000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s-MX"/>
          </a:p>
        </c:txPr>
        <c:crossAx val="1644289760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65000"/>
        </a:schemeClr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288" r="0.75000000000001288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COMPOSICIÓN TEUS 2019- 2021 </a:t>
            </a:r>
          </a:p>
          <a:p>
            <a:pPr>
              <a:defRPr/>
            </a:pPr>
            <a:r>
              <a:rPr lang="es-MX"/>
              <a:t>Periodo:DICIEMBRE</a:t>
            </a:r>
            <a:r>
              <a:rPr lang="es-MX" baseline="0"/>
              <a:t> </a:t>
            </a:r>
            <a:r>
              <a:rPr lang="es-MX"/>
              <a:t>2021</a:t>
            </a:r>
          </a:p>
        </c:rich>
      </c:tx>
      <c:layout>
        <c:manualLayout>
          <c:xMode val="edge"/>
          <c:yMode val="edge"/>
          <c:x val="0.33980095737460736"/>
          <c:y val="2.67204163783125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6610438248568248E-2"/>
          <c:y val="0.24793546678224937"/>
          <c:w val="0.96069235478962389"/>
          <c:h val="0.613272655274568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TEUS!$W$8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BC955C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BF0-4BD1-A398-90B5E8D0E096}"/>
              </c:ext>
            </c:extLst>
          </c:dPt>
          <c:dLbls>
            <c:spPr>
              <a:noFill/>
            </c:spPr>
            <c:txPr>
              <a:bodyPr rot="-5400000" vert="horz"/>
              <a:lstStyle/>
              <a:p>
                <a:pPr algn="ctr"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TEUS!$Q$9:$Q$14</c:f>
              <c:strCache>
                <c:ptCount val="6"/>
                <c:pt idx="0">
                  <c:v>IMPO LLENOS</c:v>
                </c:pt>
                <c:pt idx="1">
                  <c:v>IMPO VACIOS</c:v>
                </c:pt>
                <c:pt idx="2">
                  <c:v>EXPO LLENOS</c:v>
                </c:pt>
                <c:pt idx="3">
                  <c:v>EXPO VACIOS</c:v>
                </c:pt>
                <c:pt idx="4">
                  <c:v>TRASBORDOS (IMP)</c:v>
                </c:pt>
                <c:pt idx="5">
                  <c:v>TRASBORDOS (EXP)</c:v>
                </c:pt>
              </c:strCache>
            </c:strRef>
          </c:cat>
          <c:val>
            <c:numRef>
              <c:f>TEUS!$W$9:$W$14</c:f>
              <c:numCache>
                <c:formatCode>_(* #,##0_);_(* \(#,##0\);_(* "-"??_);_(@_)</c:formatCode>
                <c:ptCount val="6"/>
                <c:pt idx="0">
                  <c:v>147813</c:v>
                </c:pt>
                <c:pt idx="1">
                  <c:v>23463</c:v>
                </c:pt>
                <c:pt idx="2">
                  <c:v>86040</c:v>
                </c:pt>
                <c:pt idx="3">
                  <c:v>79624</c:v>
                </c:pt>
                <c:pt idx="4">
                  <c:v>358</c:v>
                </c:pt>
                <c:pt idx="5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70B-A5C0-9856A690A4E8}"/>
            </c:ext>
          </c:extLst>
        </c:ser>
        <c:ser>
          <c:idx val="1"/>
          <c:order val="1"/>
          <c:tx>
            <c:strRef>
              <c:f>TEUS!$T$8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0312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TEUS!$Q$9:$Q$14</c:f>
              <c:strCache>
                <c:ptCount val="6"/>
                <c:pt idx="0">
                  <c:v>IMPO LLENOS</c:v>
                </c:pt>
                <c:pt idx="1">
                  <c:v>IMPO VACIOS</c:v>
                </c:pt>
                <c:pt idx="2">
                  <c:v>EXPO LLENOS</c:v>
                </c:pt>
                <c:pt idx="3">
                  <c:v>EXPO VACIOS</c:v>
                </c:pt>
                <c:pt idx="4">
                  <c:v>TRASBORDOS (IMP)</c:v>
                </c:pt>
                <c:pt idx="5">
                  <c:v>TRASBORDOS (EXP)</c:v>
                </c:pt>
              </c:strCache>
            </c:strRef>
          </c:cat>
          <c:val>
            <c:numRef>
              <c:f>TEUS!$T$9:$T$14</c:f>
              <c:numCache>
                <c:formatCode>_(* #,##0_);_(* \(#,##0\);_(* "-"??_);_(@_)</c:formatCode>
                <c:ptCount val="6"/>
                <c:pt idx="0">
                  <c:v>166832</c:v>
                </c:pt>
                <c:pt idx="1">
                  <c:v>17896</c:v>
                </c:pt>
                <c:pt idx="2">
                  <c:v>82782</c:v>
                </c:pt>
                <c:pt idx="3">
                  <c:v>102535</c:v>
                </c:pt>
                <c:pt idx="4">
                  <c:v>7428</c:v>
                </c:pt>
                <c:pt idx="5">
                  <c:v>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2-470B-A5C0-9856A690A4E8}"/>
            </c:ext>
          </c:extLst>
        </c:ser>
        <c:ser>
          <c:idx val="0"/>
          <c:order val="2"/>
          <c:tx>
            <c:strRef>
              <c:f>TEUS!$R$8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D4C19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TEUS!$Q$9:$Q$14</c:f>
              <c:strCache>
                <c:ptCount val="6"/>
                <c:pt idx="0">
                  <c:v>IMPO LLENOS</c:v>
                </c:pt>
                <c:pt idx="1">
                  <c:v>IMPO VACIOS</c:v>
                </c:pt>
                <c:pt idx="2">
                  <c:v>EXPO LLENOS</c:v>
                </c:pt>
                <c:pt idx="3">
                  <c:v>EXPO VACIOS</c:v>
                </c:pt>
                <c:pt idx="4">
                  <c:v>TRASBORDOS (IMP)</c:v>
                </c:pt>
                <c:pt idx="5">
                  <c:v>TRASBORDOS (EXP)</c:v>
                </c:pt>
              </c:strCache>
            </c:strRef>
          </c:cat>
          <c:val>
            <c:numRef>
              <c:f>TEUS!$R$9:$R$14</c:f>
              <c:numCache>
                <c:formatCode>_(* #,##0_);_(* \(#,##0\);_(* "-"??_);_(@_)</c:formatCode>
                <c:ptCount val="6"/>
                <c:pt idx="0">
                  <c:v>188009</c:v>
                </c:pt>
                <c:pt idx="1">
                  <c:v>13728</c:v>
                </c:pt>
                <c:pt idx="2">
                  <c:v>82649</c:v>
                </c:pt>
                <c:pt idx="3">
                  <c:v>110156</c:v>
                </c:pt>
                <c:pt idx="4">
                  <c:v>238</c:v>
                </c:pt>
                <c:pt idx="5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12-470B-A5C0-9856A690A4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44295744"/>
        <c:axId val="1644291936"/>
      </c:barChart>
      <c:catAx>
        <c:axId val="164429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644291936"/>
        <c:crosses val="autoZero"/>
        <c:auto val="1"/>
        <c:lblAlgn val="ctr"/>
        <c:lblOffset val="100"/>
        <c:noMultiLvlLbl val="0"/>
      </c:catAx>
      <c:valAx>
        <c:axId val="1644291936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one"/>
        <c:crossAx val="16442957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/>
            </a:pPr>
            <a:r>
              <a:rPr lang="es-MX" sz="1800" b="1"/>
              <a:t>MOVIMIENTO DE CRUCEROS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Cruceros!$J$11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235B4E"/>
              </a:solidFill>
            </a:ln>
          </c:spPr>
          <c:marker>
            <c:spPr>
              <a:solidFill>
                <a:srgbClr val="235B4E"/>
              </a:solidFill>
              <a:ln>
                <a:solidFill>
                  <a:srgbClr val="235B4E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6F-49FA-82DB-01C726114C7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1-256F-49FA-82DB-01C726114C7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256F-49FA-82DB-01C726114C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Cruceros!$H$12:$H$23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Cruceros!$J$12:$J$23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1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 formatCode="General">
                  <c:v>3</c:v>
                </c:pt>
                <c:pt idx="6" formatCode="General">
                  <c:v>5</c:v>
                </c:pt>
                <c:pt idx="7" formatCode="General">
                  <c:v>10</c:v>
                </c:pt>
                <c:pt idx="8" formatCode="General">
                  <c:v>12</c:v>
                </c:pt>
                <c:pt idx="9" formatCode="General">
                  <c:v>23</c:v>
                </c:pt>
                <c:pt idx="10" formatCode="General">
                  <c:v>20</c:v>
                </c:pt>
                <c:pt idx="11" formatCode="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6F-49FA-82DB-01C726114C76}"/>
            </c:ext>
          </c:extLst>
        </c:ser>
        <c:ser>
          <c:idx val="3"/>
          <c:order val="1"/>
          <c:tx>
            <c:strRef>
              <c:f>Cruceros!$I$11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rgbClr val="B38E5D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B38E5D"/>
              </a:solidFill>
              <a:ln>
                <a:solidFill>
                  <a:srgbClr val="B38E5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Cruceros!$H$12:$H$23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Cruceros!$I$12:$I$23</c:f>
              <c:numCache>
                <c:formatCode>General</c:formatCode>
                <c:ptCount val="12"/>
                <c:pt idx="0">
                  <c:v>29</c:v>
                </c:pt>
                <c:pt idx="1">
                  <c:v>20</c:v>
                </c:pt>
                <c:pt idx="2" formatCode="#,##0">
                  <c:v>12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7" formatCode="#,##0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6F-49FA-82DB-01C726114C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44293568"/>
        <c:axId val="1644294656"/>
      </c:lineChart>
      <c:catAx>
        <c:axId val="16442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164429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442946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1644293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Page &amp;P</c:oddFooter>
    </c:headerFooter>
    <c:pageMargins b="1" l="0.75000000000001288" r="0.75000000000001288" t="1" header="0.5" footer="0.5"/>
    <c:pageSetup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/>
            </a:pPr>
            <a:r>
              <a:rPr lang="es-MX" sz="1800" b="1"/>
              <a:t>MOVIMIENTO DE PASAJEROS</a:t>
            </a:r>
          </a:p>
        </c:rich>
      </c:tx>
      <c:layout>
        <c:manualLayout>
          <c:xMode val="edge"/>
          <c:yMode val="edge"/>
          <c:x val="0.41267846149994863"/>
          <c:y val="2.2194739322495386E-2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2.1489650969483527E-2"/>
          <c:y val="0.1626871111824994"/>
          <c:w val="0.95702076032643912"/>
          <c:h val="0.68656048753231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Cruceros!$L$11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B38E5D"/>
            </a:solidFill>
          </c:spPr>
          <c:invertIfNegative val="0"/>
          <c:dLbls>
            <c:spPr>
              <a:solidFill>
                <a:srgbClr val="B38E5D"/>
              </a:solidFill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000"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Cruceros!$H$12:$H$23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Cruceros!$L$12:$L$23</c:f>
              <c:numCache>
                <c:formatCode>_(* #,##0_);_(* \(#,##0\);_(* "-"??_);_(@_)</c:formatCode>
                <c:ptCount val="12"/>
                <c:pt idx="0">
                  <c:v>67141</c:v>
                </c:pt>
                <c:pt idx="1">
                  <c:v>46837</c:v>
                </c:pt>
                <c:pt idx="2">
                  <c:v>20668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3-4A13-892D-7E9C3DDEC36C}"/>
            </c:ext>
          </c:extLst>
        </c:ser>
        <c:ser>
          <c:idx val="1"/>
          <c:order val="1"/>
          <c:tx>
            <c:strRef>
              <c:f>Cruceros!$M$11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10312B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D325EE9-951E-4F51-8D52-646FA76B3538}" type="VALUE">
                      <a:rPr lang="en-US">
                        <a:solidFill>
                          <a:srgbClr val="10312B"/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5B3-4A13-892D-7E9C3DDEC36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0A2D621-D088-4A75-9382-2984BD20CA54}" type="VALUE">
                      <a:rPr lang="en-US">
                        <a:solidFill>
                          <a:srgbClr val="10312B"/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5B3-4A13-892D-7E9C3DDEC36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E8B6F26-0646-4FB6-842F-61A50EFDA7D8}" type="VALUE">
                      <a:rPr lang="en-US">
                        <a:solidFill>
                          <a:srgbClr val="10312B"/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5B3-4A13-892D-7E9C3DDEC36C}"/>
                </c:ext>
              </c:extLst>
            </c:dLbl>
            <c:dLbl>
              <c:idx val="3"/>
              <c:spPr>
                <a:solidFill>
                  <a:srgbClr val="10312B"/>
                </a:solidFill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ctr">
                    <a:defRPr sz="1800" b="1">
                      <a:solidFill>
                        <a:schemeClr val="tx1"/>
                      </a:solidFill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B3-4A13-892D-7E9C3DDEC36C}"/>
                </c:ext>
              </c:extLst>
            </c:dLbl>
            <c:dLbl>
              <c:idx val="7"/>
              <c:layout>
                <c:manualLayout>
                  <c:x val="-1.2859329137279484E-16"/>
                  <c:y val="2.1025898416638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03-4493-B84E-661127D85A42}"/>
                </c:ext>
              </c:extLst>
            </c:dLbl>
            <c:spPr>
              <a:solidFill>
                <a:srgbClr val="10312B"/>
              </a:solidFill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sz="1800"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Cruceros!$H$12:$H$23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Cruceros!$M$12:$M$23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45</c:v>
                </c:pt>
                <c:pt idx="7">
                  <c:v>2450</c:v>
                </c:pt>
                <c:pt idx="8">
                  <c:v>2317</c:v>
                </c:pt>
                <c:pt idx="9">
                  <c:v>27425</c:v>
                </c:pt>
                <c:pt idx="10">
                  <c:v>23690</c:v>
                </c:pt>
                <c:pt idx="11">
                  <c:v>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3-4A13-892D-7E9C3DDEC3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45795680"/>
        <c:axId val="1645802208"/>
      </c:barChart>
      <c:catAx>
        <c:axId val="164579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/>
            </a:pPr>
            <a:endParaRPr lang="es-MX"/>
          </a:p>
        </c:txPr>
        <c:crossAx val="1645802208"/>
        <c:crosses val="autoZero"/>
        <c:auto val="1"/>
        <c:lblAlgn val="ctr"/>
        <c:lblOffset val="100"/>
        <c:noMultiLvlLbl val="0"/>
      </c:catAx>
      <c:valAx>
        <c:axId val="164580220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one"/>
        <c:crossAx val="16457956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980232939632746"/>
          <c:y val="9.2033518745936571E-2"/>
          <c:w val="0.28028217475696598"/>
          <c:h val="8.3484587330907509E-2"/>
        </c:manualLayout>
      </c:layout>
      <c:overlay val="0"/>
      <c:txPr>
        <a:bodyPr/>
        <a:lstStyle/>
        <a:p>
          <a:pPr>
            <a:defRPr sz="1600" b="1"/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5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solidFill>
            <a:schemeClr val="tx1"/>
          </a:solidFill>
        </a:ln>
      </c:spPr>
    </c:floor>
    <c:side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>
          <a:bevelB/>
        </a:sp3d>
      </c:spPr>
    </c:sideWall>
    <c:back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>
          <a:bevelB/>
        </a:sp3d>
      </c:spPr>
    </c:backWall>
    <c:plotArea>
      <c:layout>
        <c:manualLayout>
          <c:layoutTarget val="inner"/>
          <c:xMode val="edge"/>
          <c:yMode val="edge"/>
          <c:x val="0.13573172765169059"/>
          <c:y val="1.3866133182863581E-2"/>
          <c:w val="0.8579937625444044"/>
          <c:h val="0.73135670744739967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'Comparativo 2020-2021'!$B$11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0312B"/>
            </a:solidFill>
            <a:scene3d>
              <a:camera prst="orthographicFront"/>
              <a:lightRig rig="threePt" dir="t"/>
            </a:scene3d>
            <a:sp3d>
              <a:bevelT w="25400" h="50800"/>
              <a:bevelB w="12700"/>
            </a:sp3d>
          </c:spPr>
          <c:invertIfNegative val="0"/>
          <c:cat>
            <c:strRef>
              <c:f>'Comparativo 2020-2021'!$A$12:$A$14</c:f>
              <c:strCache>
                <c:ptCount val="3"/>
                <c:pt idx="0">
                  <c:v>IMPORTACIÓN</c:v>
                </c:pt>
                <c:pt idx="1">
                  <c:v>EXPORTACIÓN</c:v>
                </c:pt>
                <c:pt idx="2">
                  <c:v>CABOTAJE</c:v>
                </c:pt>
              </c:strCache>
            </c:strRef>
          </c:cat>
          <c:val>
            <c:numRef>
              <c:f>'Comparativo 2020-2021'!$B$12:$B$14</c:f>
              <c:numCache>
                <c:formatCode>#,##0</c:formatCode>
                <c:ptCount val="3"/>
                <c:pt idx="0">
                  <c:v>1641206.17</c:v>
                </c:pt>
                <c:pt idx="1">
                  <c:v>845137.65999999992</c:v>
                </c:pt>
                <c:pt idx="2">
                  <c:v>691393.25600000005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C-49D4-8BEF-F652D3892405}"/>
            </c:ext>
          </c:extLst>
        </c:ser>
        <c:ser>
          <c:idx val="0"/>
          <c:order val="1"/>
          <c:tx>
            <c:strRef>
              <c:f>'Comparativo 2020-2021'!$C$11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D4C19C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plastic">
              <a:bevelT w="25400" h="50800"/>
              <a:bevelB w="12700"/>
            </a:sp3d>
          </c:spPr>
          <c:invertIfNegative val="0"/>
          <c:cat>
            <c:strRef>
              <c:f>'Comparativo 2020-2021'!$A$12:$A$14</c:f>
              <c:strCache>
                <c:ptCount val="3"/>
                <c:pt idx="0">
                  <c:v>IMPORTACIÓN</c:v>
                </c:pt>
                <c:pt idx="1">
                  <c:v>EXPORTACIÓN</c:v>
                </c:pt>
                <c:pt idx="2">
                  <c:v>CABOTAJE</c:v>
                </c:pt>
              </c:strCache>
            </c:strRef>
          </c:cat>
          <c:val>
            <c:numRef>
              <c:f>'Comparativo 2020-2021'!$C$12:$C$14</c:f>
              <c:numCache>
                <c:formatCode>#,##0</c:formatCode>
                <c:ptCount val="3"/>
                <c:pt idx="0">
                  <c:v>2062208.0869999998</c:v>
                </c:pt>
                <c:pt idx="1">
                  <c:v>762298.50699999987</c:v>
                </c:pt>
                <c:pt idx="2">
                  <c:v>788380.05499999993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9C-49D4-8BEF-F652D389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5879056"/>
        <c:axId val="1475877968"/>
        <c:axId val="0"/>
      </c:bar3DChart>
      <c:catAx>
        <c:axId val="1475879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75877968"/>
        <c:crosses val="autoZero"/>
        <c:auto val="1"/>
        <c:lblAlgn val="ctr"/>
        <c:lblOffset val="100"/>
        <c:noMultiLvlLbl val="0"/>
      </c:catAx>
      <c:valAx>
        <c:axId val="14758779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1475879056"/>
        <c:crosses val="autoZero"/>
        <c:crossBetween val="between"/>
      </c:valAx>
      <c:dTable>
        <c:showHorzBorder val="0"/>
        <c:showVertBorder val="0"/>
        <c:showOutline val="1"/>
        <c:showKeys val="1"/>
        <c:spPr>
          <a:noFill/>
          <a:ln w="9525" cap="flat" cmpd="sng" algn="ctr">
            <a:solidFill>
              <a:schemeClr val="tx1"/>
            </a:solidFill>
            <a:prstDash val="solid"/>
          </a:ln>
          <a:effectLst/>
        </c:spPr>
        <c:txPr>
          <a:bodyPr/>
          <a:lstStyle/>
          <a:p>
            <a:pPr rtl="0">
              <a:defRPr sz="1200"/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16410071397856"/>
          <c:y val="8.1891089788530075E-2"/>
          <c:w val="0.74847292259760601"/>
          <c:h val="0.80239154020574277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'Comparativo 2020-2021'!$A$46</c:f>
              <c:strCache>
                <c:ptCount val="1"/>
                <c:pt idx="0">
                  <c:v>PASAJEROS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B38E5D"/>
              </a:solidFill>
            </c:spPr>
            <c:extLst>
              <c:ext xmlns:c16="http://schemas.microsoft.com/office/drawing/2014/chart" uri="{C3380CC4-5D6E-409C-BE32-E72D297353CC}">
                <c16:uniqueId val="{00000024-B33C-42FC-8CC5-5D7DB4357948}"/>
              </c:ext>
            </c:extLst>
          </c:dPt>
          <c:dPt>
            <c:idx val="1"/>
            <c:invertIfNegative val="0"/>
            <c:bubble3D val="0"/>
            <c:spPr>
              <a:solidFill>
                <a:srgbClr val="10312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5-B33C-42FC-8CC5-5D7DB4357948}"/>
              </c:ext>
            </c:extLst>
          </c:dPt>
          <c:dLbls>
            <c:dLbl>
              <c:idx val="0"/>
              <c:layout>
                <c:manualLayout>
                  <c:x val="2.0603390571823582E-3"/>
                  <c:y val="0.10702221323347991"/>
                </c:manualLayout>
              </c:layout>
              <c:spPr>
                <a:solidFill>
                  <a:srgbClr val="B38E5D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33C-42FC-8CC5-5D7DB4357948}"/>
                </c:ext>
              </c:extLst>
            </c:dLbl>
            <c:dLbl>
              <c:idx val="1"/>
              <c:layout>
                <c:manualLayout>
                  <c:x val="0"/>
                  <c:y val="6.9688883035754351E-2"/>
                </c:manualLayout>
              </c:layout>
              <c:spPr>
                <a:solidFill>
                  <a:srgbClr val="10312B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33C-42FC-8CC5-5D7DB4357948}"/>
                </c:ext>
              </c:extLst>
            </c:dLbl>
            <c:spPr>
              <a:solidFill>
                <a:srgbClr val="B38E5D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'Comparativo 2020-2021'!$B$45:$C$45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'Comparativo 2020-2021'!$B$46:$C$46</c:f>
              <c:numCache>
                <c:formatCode>_(* #,##0_);_(* \(#,##0\);_(* "-"??_);_(@_)</c:formatCode>
                <c:ptCount val="2"/>
                <c:pt idx="0">
                  <c:v>134647</c:v>
                </c:pt>
                <c:pt idx="1">
                  <c:v>94255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3C-42FC-8CC5-5D7DB4357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166128"/>
        <c:axId val="1559166672"/>
      </c:barChart>
      <c:lineChart>
        <c:grouping val="standard"/>
        <c:varyColors val="1"/>
        <c:ser>
          <c:idx val="1"/>
          <c:order val="1"/>
          <c:tx>
            <c:strRef>
              <c:f>'Comparativo 2020-2021'!$A$47</c:f>
              <c:strCache>
                <c:ptCount val="1"/>
                <c:pt idx="0">
                  <c:v>ARRIBOS</c:v>
                </c:pt>
              </c:strCache>
            </c:strRef>
          </c:tx>
          <c:spPr>
            <a:ln>
              <a:solidFill>
                <a:srgbClr val="BC955C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239079167403072E-2"/>
                  <c:y val="5.3003811607497543E-2"/>
                </c:manualLayout>
              </c:layout>
              <c:tx>
                <c:rich>
                  <a:bodyPr/>
                  <a:lstStyle/>
                  <a:p>
                    <a:fld id="{1837CE67-E960-4A37-B6A9-9589221FF6F4}" type="VALUE">
                      <a:rPr lang="en-US" baseline="0"/>
                      <a:pPr/>
                      <a:t>[VALOR]</a:t>
                    </a:fld>
                    <a:endParaRPr lang="es-MX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B33C-42FC-8CC5-5D7DB4357948}"/>
                </c:ext>
              </c:extLst>
            </c:dLbl>
            <c:dLbl>
              <c:idx val="1"/>
              <c:layout>
                <c:manualLayout>
                  <c:x val="-4.3376220832007088E-2"/>
                  <c:y val="4.802389097962070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fld id="{59733D1E-C2EA-4D37-AC47-A885C97C4215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604704936161664E-2"/>
                      <c:h val="7.382607885171031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B33C-42FC-8CC5-5D7DB43579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57150" cap="flat" cmpd="sng" algn="ctr">
                <a:solidFill>
                  <a:schemeClr val="dk1">
                    <a:shade val="95000"/>
                    <a:satMod val="105000"/>
                  </a:schemeClr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'Comparativo 2020-2021'!$B$45:$C$45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'Comparativo 2020-2021'!$B$47:$C$47</c:f>
              <c:numCache>
                <c:formatCode>_(* #,##0_);_(* \(#,##0\);_(* "-"??_);_(@_)</c:formatCode>
                <c:ptCount val="2"/>
                <c:pt idx="0">
                  <c:v>65</c:v>
                </c:pt>
                <c:pt idx="1">
                  <c:v>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'Comparativo 2020-2021'!$A$47</c15:f>
                <c15:dlblRangeCache>
                  <c:ptCount val="1"/>
                  <c:pt idx="0">
                    <c:v>ARRIBOS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B33C-42FC-8CC5-5D7DB4357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617984"/>
        <c:axId val="1771596768"/>
      </c:lineChart>
      <c:catAx>
        <c:axId val="15591661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9166672"/>
        <c:crosses val="autoZero"/>
        <c:auto val="0"/>
        <c:lblAlgn val="ctr"/>
        <c:lblOffset val="100"/>
        <c:noMultiLvlLbl val="0"/>
      </c:catAx>
      <c:valAx>
        <c:axId val="1559166672"/>
        <c:scaling>
          <c:orientation val="minMax"/>
          <c:max val="140000"/>
          <c:min val="0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1559166128"/>
        <c:crosses val="autoZero"/>
        <c:crossBetween val="between"/>
        <c:majorUnit val="20000"/>
        <c:minorUnit val="10000"/>
      </c:valAx>
      <c:valAx>
        <c:axId val="1771596768"/>
        <c:scaling>
          <c:orientation val="minMax"/>
          <c:max val="240"/>
          <c:min val="0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1771617984"/>
        <c:crosses val="max"/>
        <c:crossBetween val="between"/>
        <c:majorUnit val="30"/>
      </c:valAx>
      <c:catAx>
        <c:axId val="17716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1596768"/>
        <c:crosses val="autoZero"/>
        <c:auto val="0"/>
        <c:lblAlgn val="ctr"/>
        <c:lblOffset val="100"/>
        <c:noMultiLvlLbl val="0"/>
      </c:catAx>
      <c:spPr>
        <a:noFill/>
        <a:ln w="254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MX"/>
    </a:p>
  </c:txPr>
  <c:printSettings>
    <c:headerFooter alignWithMargins="0"/>
    <c:pageMargins b="1" l="0.75000000000001288" r="0.75000000000001288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MOVIMIENTO POR TIPO DE CARGA EN TONELADAS</a:t>
            </a:r>
          </a:p>
        </c:rich>
      </c:tx>
      <c:layout>
        <c:manualLayout>
          <c:xMode val="edge"/>
          <c:yMode val="edge"/>
          <c:x val="0.29765226896811348"/>
          <c:y val="3.16534821802591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607480455464691"/>
          <c:y val="0.11138913919117703"/>
          <c:w val="0.55005298621170495"/>
          <c:h val="0.87959266190707242"/>
        </c:manualLayout>
      </c:layout>
      <c:doughnutChart>
        <c:varyColors val="1"/>
        <c:ser>
          <c:idx val="0"/>
          <c:order val="0"/>
          <c:tx>
            <c:strRef>
              <c:f>'Carga Gral.'!$A$8:$N$8</c:f>
              <c:strCache>
                <c:ptCount val="1"/>
                <c:pt idx="0">
                  <c:v>MOVIMIENTO POR TIPO DE CARGA EN TONELADAS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0"/>
                    <a:lumOff val="100000"/>
                  </a:schemeClr>
                </a:gs>
                <a:gs pos="35000">
                  <a:srgbClr val="2A7E6E"/>
                </a:gs>
                <a:gs pos="100000">
                  <a:srgbClr val="10312B"/>
                </a:gs>
              </a:gsLst>
              <a:path path="circle">
                <a:fillToRect l="50000" t="-80000" r="50000" b="180000"/>
              </a:path>
              <a:tileRect/>
            </a:gradFill>
          </c:spPr>
          <c:dPt>
            <c:idx val="0"/>
            <c:bubble3D val="0"/>
            <c:spPr>
              <a:solidFill>
                <a:srgbClr val="285C4D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68B-42BB-8D00-D001B6EC0876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B38E5D">
                      <a:shade val="30000"/>
                      <a:satMod val="115000"/>
                    </a:srgbClr>
                  </a:gs>
                  <a:gs pos="50000">
                    <a:srgbClr val="B38E5D">
                      <a:shade val="67500"/>
                      <a:satMod val="115000"/>
                    </a:srgbClr>
                  </a:gs>
                  <a:gs pos="100000">
                    <a:srgbClr val="B38E5D">
                      <a:shade val="100000"/>
                      <a:satMod val="115000"/>
                    </a:srgb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68B-42BB-8D00-D001B6EC0876}"/>
              </c:ext>
            </c:extLst>
          </c:dPt>
          <c:dPt>
            <c:idx val="2"/>
            <c:bubble3D val="0"/>
            <c:spPr>
              <a:solidFill>
                <a:srgbClr val="10312B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68B-42BB-8D00-D001B6EC0876}"/>
              </c:ext>
            </c:extLst>
          </c:dPt>
          <c:dPt>
            <c:idx val="3"/>
            <c:bubble3D val="0"/>
            <c:spPr>
              <a:solidFill>
                <a:srgbClr val="6F727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68B-42BB-8D00-D001B6EC0876}"/>
              </c:ext>
            </c:extLst>
          </c:dPt>
          <c:dPt>
            <c:idx val="4"/>
            <c:bubble3D val="0"/>
            <c:spPr>
              <a:solidFill>
                <a:srgbClr val="DDC9A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68B-42BB-8D00-D001B6EC0876}"/>
              </c:ext>
            </c:extLst>
          </c:dPt>
          <c:dLbls>
            <c:dLbl>
              <c:idx val="0"/>
              <c:layout>
                <c:manualLayout>
                  <c:x val="-4.4271810750156149E-3"/>
                  <c:y val="4.2381005114858318E-3"/>
                </c:manualLayout>
              </c:layout>
              <c:spPr>
                <a:gradFill flip="none" rotWithShape="1">
                  <a:gsLst>
                    <a:gs pos="0">
                      <a:srgbClr val="285C4D">
                        <a:shade val="30000"/>
                        <a:satMod val="115000"/>
                      </a:srgbClr>
                    </a:gs>
                    <a:gs pos="50000">
                      <a:srgbClr val="285C4D">
                        <a:shade val="67500"/>
                        <a:satMod val="115000"/>
                      </a:srgbClr>
                    </a:gs>
                    <a:gs pos="100000">
                      <a:srgbClr val="285C4D">
                        <a:shade val="100000"/>
                        <a:satMod val="115000"/>
                      </a:srgbClr>
                    </a:gs>
                  </a:gsLst>
                  <a:lin ang="18900000" scaled="1"/>
                  <a:tileRect/>
                </a:gra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lt1"/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726045894251096"/>
                      <c:h val="8.29168607852272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8B-42BB-8D00-D001B6EC0876}"/>
                </c:ext>
              </c:extLst>
            </c:dLbl>
            <c:dLbl>
              <c:idx val="1"/>
              <c:layout>
                <c:manualLayout>
                  <c:x val="0.12931997423848279"/>
                  <c:y val="-0.18681463690212685"/>
                </c:manualLayout>
              </c:layout>
              <c:spPr>
                <a:gradFill flip="none" rotWithShape="1">
                  <a:gsLst>
                    <a:gs pos="0">
                      <a:srgbClr val="B38E5D">
                        <a:shade val="30000"/>
                        <a:satMod val="115000"/>
                      </a:srgbClr>
                    </a:gs>
                    <a:gs pos="50000">
                      <a:srgbClr val="B38E5D">
                        <a:shade val="67500"/>
                        <a:satMod val="115000"/>
                      </a:srgbClr>
                    </a:gs>
                    <a:gs pos="100000">
                      <a:srgbClr val="B38E5D">
                        <a:shade val="100000"/>
                        <a:satMod val="115000"/>
                      </a:srgbClr>
                    </a:gs>
                  </a:gsLst>
                  <a:lin ang="0" scaled="1"/>
                  <a:tileRect/>
                </a:gra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lt1"/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940795728544215"/>
                      <c:h val="7.7608450452308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68B-42BB-8D00-D001B6EC0876}"/>
                </c:ext>
              </c:extLst>
            </c:dLbl>
            <c:dLbl>
              <c:idx val="2"/>
              <c:layout>
                <c:manualLayout>
                  <c:x val="6.5818858667698668E-3"/>
                  <c:y val="3.0800158743813894E-2"/>
                </c:manualLayout>
              </c:layout>
              <c:spPr>
                <a:solidFill>
                  <a:srgbClr val="10312B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lt1"/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686899160573576"/>
                      <c:h val="7.90818442840249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68B-42BB-8D00-D001B6EC0876}"/>
                </c:ext>
              </c:extLst>
            </c:dLbl>
            <c:dLbl>
              <c:idx val="3"/>
              <c:layout>
                <c:manualLayout>
                  <c:x val="1.4336920339158852E-2"/>
                  <c:y val="2.0767812119476012E-3"/>
                </c:manualLayout>
              </c:layout>
              <c:spPr>
                <a:gradFill flip="none" rotWithShape="1">
                  <a:gsLst>
                    <a:gs pos="0">
                      <a:srgbClr val="6F7271">
                        <a:shade val="30000"/>
                        <a:satMod val="115000"/>
                      </a:srgbClr>
                    </a:gs>
                    <a:gs pos="50000">
                      <a:srgbClr val="6F7271">
                        <a:shade val="67500"/>
                        <a:satMod val="115000"/>
                      </a:srgbClr>
                    </a:gs>
                    <a:gs pos="100000">
                      <a:srgbClr val="6F7271">
                        <a:shade val="100000"/>
                        <a:satMod val="115000"/>
                      </a:srgbClr>
                    </a:gs>
                  </a:gsLst>
                  <a:path path="circle">
                    <a:fillToRect l="50000" t="50000" r="50000" b="50000"/>
                  </a:path>
                  <a:tileRect/>
                </a:gra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lt1"/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0018159423915819E-2"/>
                      <c:h val="6.01273261782417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68B-42BB-8D00-D001B6EC0876}"/>
                </c:ext>
              </c:extLst>
            </c:dLbl>
            <c:dLbl>
              <c:idx val="4"/>
              <c:layout>
                <c:manualLayout>
                  <c:x val="0.19773645792159814"/>
                  <c:y val="0.15021375305329884"/>
                </c:manualLayout>
              </c:layout>
              <c:spPr>
                <a:solidFill>
                  <a:srgbClr val="D4C19C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87525726341753"/>
                      <c:h val="5.58898120622877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68B-42BB-8D00-D001B6EC0876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'Carga Gral.'!$A$10:$A$16</c15:sqref>
                  </c15:fullRef>
                </c:ext>
              </c:extLst>
              <c:f>('Carga Gral.'!$A$10:$A$12,'Carga Gral.'!$A$14:$A$15)</c:f>
              <c:strCache>
                <c:ptCount val="5"/>
                <c:pt idx="0">
                  <c:v>CARGA GENERAL</c:v>
                </c:pt>
                <c:pt idx="1">
                  <c:v>CONTENERIZADA</c:v>
                </c:pt>
                <c:pt idx="2">
                  <c:v>GRANEL MINERAL</c:v>
                </c:pt>
                <c:pt idx="3">
                  <c:v>FLUIDOS</c:v>
                </c:pt>
                <c:pt idx="4">
                  <c:v>PESCA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'Carga Gral.'!$N$10:$N$16</c15:sqref>
                  </c15:fullRef>
                </c:ext>
              </c:extLst>
              <c:f>('Carga Gral.'!$N$10:$N$12,'Carga Gral.'!$N$14:$N$15)</c:f>
              <c:numCache>
                <c:formatCode>_(* #,##0_);_(* \(#,##0\);_(* "-"??_);_(@_)</c:formatCode>
                <c:ptCount val="5"/>
                <c:pt idx="0">
                  <c:v>526156.679</c:v>
                </c:pt>
                <c:pt idx="1">
                  <c:v>2057490.8100000005</c:v>
                </c:pt>
                <c:pt idx="2">
                  <c:v>675110.90299999993</c:v>
                </c:pt>
                <c:pt idx="3">
                  <c:v>235267.31</c:v>
                </c:pt>
                <c:pt idx="4">
                  <c:v>128476.787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'Carga Gral.'!$N$13</c15:sqref>
                  <c15:spPr xmlns:c15="http://schemas.microsoft.com/office/drawing/2012/chart">
                    <a:gradFill flip="none" rotWithShape="1">
                      <a:gsLst>
                        <a:gs pos="0">
                          <a:schemeClr val="accent5">
                            <a:lumMod val="0"/>
                            <a:lumOff val="100000"/>
                          </a:schemeClr>
                        </a:gs>
                        <a:gs pos="35000">
                          <a:srgbClr val="2A7E6E"/>
                        </a:gs>
                        <a:gs pos="100000">
                          <a:srgbClr val="10312B"/>
                        </a:gs>
                      </a:gsLst>
                      <a:path path="circle">
                        <a:fillToRect l="50000" t="-80000" r="50000" b="180000"/>
                      </a:path>
                      <a:tileRect/>
                    </a:gra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15:spPr>
                  <c15:bubble3D val="0"/>
                </c15:categoryFilterException>
                <c15:categoryFilterException>
                  <c15:sqref>'Carga Gral.'!$N$16</c15:sqref>
                  <c15:spPr xmlns:c15="http://schemas.microsoft.com/office/drawing/2012/chart">
                    <a:gradFill flip="none" rotWithShape="1">
                      <a:gsLst>
                        <a:gs pos="0">
                          <a:schemeClr val="accent5">
                            <a:lumMod val="0"/>
                            <a:lumOff val="100000"/>
                          </a:schemeClr>
                        </a:gs>
                        <a:gs pos="35000">
                          <a:srgbClr val="2A7E6E"/>
                        </a:gs>
                        <a:gs pos="100000">
                          <a:srgbClr val="10312B"/>
                        </a:gs>
                      </a:gsLst>
                      <a:path path="circle">
                        <a:fillToRect l="50000" t="-80000" r="50000" b="180000"/>
                      </a:path>
                      <a:tileRect/>
                    </a:gra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568B-42BB-8D00-D001B6EC08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5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ontserrat" panose="00000500000000000000" pitchFamily="2" charset="0"/>
        </a:defRPr>
      </a:pPr>
      <a:endParaRPr lang="es-MX"/>
    </a:p>
  </c:txPr>
  <c:printSettings>
    <c:headerFooter alignWithMargins="0"/>
    <c:pageMargins b="1" l="0.75000000000001243" r="0.75000000000001243" t="1" header="0" footer="0"/>
    <c:pageSetup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/>
            </a:pPr>
            <a:r>
              <a:rPr lang="es-MX" sz="1200" b="1"/>
              <a:t>DINÁMICA DE LA CARGA 2019-2020-2021</a:t>
            </a:r>
          </a:p>
        </c:rich>
      </c:tx>
      <c:layout>
        <c:manualLayout>
          <c:xMode val="edge"/>
          <c:yMode val="edge"/>
          <c:x val="0.37288183019031729"/>
          <c:y val="3.30172901967106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59125635702952"/>
          <c:y val="0.10924192790188078"/>
          <c:w val="0.84880980754253255"/>
          <c:h val="0.65435435955120991"/>
        </c:manualLayout>
      </c:layout>
      <c:lineChart>
        <c:grouping val="standard"/>
        <c:varyColors val="0"/>
        <c:ser>
          <c:idx val="2"/>
          <c:order val="0"/>
          <c:tx>
            <c:strRef>
              <c:f>'Carga Gral.'!$A$19</c:f>
              <c:strCache>
                <c:ptCount val="1"/>
                <c:pt idx="0">
                  <c:v>ACUMULADO 2019</c:v>
                </c:pt>
              </c:strCache>
            </c:strRef>
          </c:tx>
          <c:spPr>
            <a:ln>
              <a:solidFill>
                <a:srgbClr val="B38E5D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rgbClr val="B38E5D"/>
                </a:solidFill>
              </a:ln>
            </c:spPr>
          </c:marker>
          <c:cat>
            <c:strRef>
              <c:f>'Carga Gral.'!$B$9:$M$9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'Carga Gral.'!$B$19:$M$19</c:f>
              <c:numCache>
                <c:formatCode>_(* #,##0_);_(* \(#,##0\);_(* "-"??_);_(@_)</c:formatCode>
                <c:ptCount val="12"/>
                <c:pt idx="0">
                  <c:v>195088.557</c:v>
                </c:pt>
                <c:pt idx="1">
                  <c:v>172041.71</c:v>
                </c:pt>
                <c:pt idx="2">
                  <c:v>300563.99600000004</c:v>
                </c:pt>
                <c:pt idx="3">
                  <c:v>267415.38299999997</c:v>
                </c:pt>
                <c:pt idx="4">
                  <c:v>240816.82</c:v>
                </c:pt>
                <c:pt idx="5">
                  <c:v>359681.53</c:v>
                </c:pt>
                <c:pt idx="6">
                  <c:v>260377.54</c:v>
                </c:pt>
                <c:pt idx="7">
                  <c:v>329294.63199999998</c:v>
                </c:pt>
                <c:pt idx="8">
                  <c:v>267437.55800000002</c:v>
                </c:pt>
                <c:pt idx="9">
                  <c:v>280177.17500000005</c:v>
                </c:pt>
                <c:pt idx="10">
                  <c:v>188591.53</c:v>
                </c:pt>
                <c:pt idx="11">
                  <c:v>224054.32500000001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73B-42D3-A7B3-0D0C20F4E0C7}"/>
            </c:ext>
          </c:extLst>
        </c:ser>
        <c:ser>
          <c:idx val="1"/>
          <c:order val="1"/>
          <c:tx>
            <c:strRef>
              <c:f>'Carga Gral.'!$A$18</c:f>
              <c:strCache>
                <c:ptCount val="1"/>
                <c:pt idx="0">
                  <c:v>ACUMULADO 2020</c:v>
                </c:pt>
              </c:strCache>
            </c:strRef>
          </c:tx>
          <c:spPr>
            <a:ln w="38100">
              <a:solidFill>
                <a:srgbClr val="DDC9A3"/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rgbClr val="DDC9A3"/>
                </a:solidFill>
                <a:prstDash val="solid"/>
              </a:ln>
            </c:spPr>
          </c:marker>
          <c:cat>
            <c:strRef>
              <c:f>'Carga Gral.'!$B$9:$M$9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'Carga Gral.'!$B$18:$M$18</c:f>
              <c:numCache>
                <c:formatCode>_(* #,##0_);_(* \(#,##0\);_(* "-"??_);_(@_)</c:formatCode>
                <c:ptCount val="12"/>
                <c:pt idx="0">
                  <c:v>203627.43599999999</c:v>
                </c:pt>
                <c:pt idx="1">
                  <c:v>272457.99399999995</c:v>
                </c:pt>
                <c:pt idx="2">
                  <c:v>226902.47899999999</c:v>
                </c:pt>
                <c:pt idx="3">
                  <c:v>340176.13200000004</c:v>
                </c:pt>
                <c:pt idx="4">
                  <c:v>264112.53000000003</c:v>
                </c:pt>
                <c:pt idx="5">
                  <c:v>368155.40499999997</c:v>
                </c:pt>
                <c:pt idx="6">
                  <c:v>298216.90000000002</c:v>
                </c:pt>
                <c:pt idx="7">
                  <c:v>319017.92</c:v>
                </c:pt>
                <c:pt idx="8">
                  <c:v>265682.40999999997</c:v>
                </c:pt>
                <c:pt idx="9">
                  <c:v>318884.57</c:v>
                </c:pt>
                <c:pt idx="10">
                  <c:v>300503.31</c:v>
                </c:pt>
                <c:pt idx="11">
                  <c:v>212176.16500000001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73B-42D3-A7B3-0D0C20F4E0C7}"/>
            </c:ext>
          </c:extLst>
        </c:ser>
        <c:ser>
          <c:idx val="0"/>
          <c:order val="2"/>
          <c:tx>
            <c:strRef>
              <c:f>'Carga Gral.'!$A$17</c:f>
              <c:strCache>
                <c:ptCount val="1"/>
                <c:pt idx="0">
                  <c:v>ACUMULADO 2021</c:v>
                </c:pt>
              </c:strCache>
            </c:strRef>
          </c:tx>
          <c:spPr>
            <a:ln w="28575" cap="sq" cmpd="sng">
              <a:solidFill>
                <a:srgbClr val="235B4E"/>
              </a:solidFill>
              <a:tailEnd type="none"/>
            </a:ln>
          </c:spPr>
          <c:marker>
            <c:symbol val="diamond"/>
            <c:size val="11"/>
            <c:spPr>
              <a:solidFill>
                <a:schemeClr val="tx1"/>
              </a:solidFill>
              <a:ln>
                <a:solidFill>
                  <a:srgbClr val="235B4E"/>
                </a:solidFill>
              </a:ln>
            </c:spPr>
          </c:marker>
          <c:cat>
            <c:strRef>
              <c:f>'Carga Gral.'!$B$9:$M$9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'Carga Gral.'!$B$17:$M$17</c:f>
              <c:numCache>
                <c:formatCode>_(* #,##0_);_(* \(#,##0\);_(* "-"??_);_(@_)</c:formatCode>
                <c:ptCount val="12"/>
                <c:pt idx="0">
                  <c:v>214259.30600000001</c:v>
                </c:pt>
                <c:pt idx="1">
                  <c:v>195248.28200000001</c:v>
                </c:pt>
                <c:pt idx="2">
                  <c:v>333760.64499999996</c:v>
                </c:pt>
                <c:pt idx="3">
                  <c:v>306251.17300000001</c:v>
                </c:pt>
                <c:pt idx="4">
                  <c:v>318035.68</c:v>
                </c:pt>
                <c:pt idx="5">
                  <c:v>383767.54700000002</c:v>
                </c:pt>
                <c:pt idx="6">
                  <c:v>264989.91800000001</c:v>
                </c:pt>
                <c:pt idx="7">
                  <c:v>392116.00500000006</c:v>
                </c:pt>
                <c:pt idx="8">
                  <c:v>321219.58500000002</c:v>
                </c:pt>
                <c:pt idx="9">
                  <c:v>278883.26299999998</c:v>
                </c:pt>
                <c:pt idx="10">
                  <c:v>282402.68900000001</c:v>
                </c:pt>
                <c:pt idx="11">
                  <c:v>345002.55599999998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3B-42D3-A7B3-0D0C20F4E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302272"/>
        <c:axId val="1644299552"/>
      </c:lineChart>
      <c:catAx>
        <c:axId val="164430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1644299552"/>
        <c:crosses val="autoZero"/>
        <c:auto val="1"/>
        <c:lblAlgn val="ctr"/>
        <c:lblOffset val="100"/>
        <c:tickMarkSkip val="1"/>
        <c:noMultiLvlLbl val="0"/>
      </c:catAx>
      <c:valAx>
        <c:axId val="1644299552"/>
        <c:scaling>
          <c:orientation val="minMax"/>
          <c:max val="500000"/>
          <c:min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1644302272"/>
        <c:crosses val="autoZero"/>
        <c:crossBetween val="between"/>
        <c:majorUnit val="25000"/>
      </c:valAx>
      <c:dTable>
        <c:showHorzBorder val="1"/>
        <c:showVertBorder val="0"/>
        <c:showOutline val="1"/>
        <c:showKeys val="1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</a:ln>
          <a:effectLst/>
        </c:sp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chemeClr val="tx1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288" r="0.75000000000001288" t="1" header="0" footer="0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ARRIBOS POR TIPO DE CARGA</a:t>
            </a:r>
          </a:p>
          <a:p>
            <a:pPr>
              <a:defRPr/>
            </a:pPr>
            <a:r>
              <a:rPr lang="es-MX"/>
              <a:t>DICIEMBRE</a:t>
            </a:r>
            <a:r>
              <a:rPr lang="es-MX" baseline="0"/>
              <a:t> </a:t>
            </a:r>
            <a:r>
              <a:rPr lang="es-MX"/>
              <a:t>2021</a:t>
            </a:r>
          </a:p>
        </c:rich>
      </c:tx>
      <c:layout>
        <c:manualLayout>
          <c:xMode val="edge"/>
          <c:yMode val="edge"/>
          <c:x val="0.35463435889174849"/>
          <c:y val="5.9513207930079963E-2"/>
        </c:manualLayout>
      </c:layout>
      <c:overlay val="0"/>
    </c:title>
    <c:autoTitleDeleted val="0"/>
    <c:view3D>
      <c:rotX val="40"/>
      <c:rotY val="2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265802991911377"/>
          <c:y val="0.14264889123210858"/>
          <c:w val="0.75481690172881344"/>
          <c:h val="0.6841969974461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3EBE3"/>
              </a:solidFill>
            </c:spPr>
            <c:extLst>
              <c:ext xmlns:c16="http://schemas.microsoft.com/office/drawing/2014/chart" uri="{C3380CC4-5D6E-409C-BE32-E72D297353CC}">
                <c16:uniqueId val="{00000000-8E4C-4FF2-BC1E-20153B5FC4B8}"/>
              </c:ext>
            </c:extLst>
          </c:dPt>
          <c:dPt>
            <c:idx val="1"/>
            <c:bubble3D val="0"/>
            <c:spPr>
              <a:solidFill>
                <a:srgbClr val="10312B"/>
              </a:solidFill>
            </c:spPr>
            <c:extLst>
              <c:ext xmlns:c16="http://schemas.microsoft.com/office/drawing/2014/chart" uri="{C3380CC4-5D6E-409C-BE32-E72D297353CC}">
                <c16:uniqueId val="{00000001-8E4C-4FF2-BC1E-20153B5FC4B8}"/>
              </c:ext>
            </c:extLst>
          </c:dPt>
          <c:dPt>
            <c:idx val="2"/>
            <c:bubble3D val="0"/>
            <c:spPr>
              <a:solidFill>
                <a:srgbClr val="1F5F53"/>
              </a:solidFill>
            </c:spPr>
            <c:extLst>
              <c:ext xmlns:c16="http://schemas.microsoft.com/office/drawing/2014/chart" uri="{C3380CC4-5D6E-409C-BE32-E72D297353CC}">
                <c16:uniqueId val="{00000002-8E4C-4FF2-BC1E-20153B5FC4B8}"/>
              </c:ext>
            </c:extLst>
          </c:dPt>
          <c:dPt>
            <c:idx val="3"/>
            <c:bubble3D val="0"/>
            <c:spPr>
              <a:solidFill>
                <a:srgbClr val="CDEFE9"/>
              </a:solidFill>
              <a:ln>
                <a:solidFill>
                  <a:srgbClr val="AEE4DA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E4C-4FF2-BC1E-20153B5FC4B8}"/>
              </c:ext>
            </c:extLst>
          </c:dPt>
          <c:dPt>
            <c:idx val="4"/>
            <c:bubble3D val="0"/>
            <c:explosion val="1"/>
            <c:spPr>
              <a:solidFill>
                <a:srgbClr val="2D8B79"/>
              </a:solidFill>
            </c:spPr>
            <c:extLst>
              <c:ext xmlns:c16="http://schemas.microsoft.com/office/drawing/2014/chart" uri="{C3380CC4-5D6E-409C-BE32-E72D297353CC}">
                <c16:uniqueId val="{00000005-8E4C-4FF2-BC1E-20153B5FC4B8}"/>
              </c:ext>
            </c:extLst>
          </c:dPt>
          <c:dPt>
            <c:idx val="5"/>
            <c:bubble3D val="0"/>
            <c:spPr>
              <a:solidFill>
                <a:srgbClr val="2D8B79"/>
              </a:solidFill>
            </c:spPr>
            <c:extLst>
              <c:ext xmlns:c16="http://schemas.microsoft.com/office/drawing/2014/chart" uri="{C3380CC4-5D6E-409C-BE32-E72D297353CC}">
                <c16:uniqueId val="{00000006-8E4C-4FF2-BC1E-20153B5FC4B8}"/>
              </c:ext>
            </c:extLst>
          </c:dPt>
          <c:dPt>
            <c:idx val="6"/>
            <c:bubble3D val="0"/>
            <c:spPr>
              <a:solidFill>
                <a:srgbClr val="7AD4C3"/>
              </a:solidFill>
            </c:spPr>
            <c:extLst>
              <c:ext xmlns:c16="http://schemas.microsoft.com/office/drawing/2014/chart" uri="{C3380CC4-5D6E-409C-BE32-E72D297353CC}">
                <c16:uniqueId val="{0000000C-DCE0-4E37-88FF-B42321A2521F}"/>
              </c:ext>
            </c:extLst>
          </c:dPt>
          <c:dPt>
            <c:idx val="7"/>
            <c:bubble3D val="0"/>
            <c:spPr>
              <a:solidFill>
                <a:srgbClr val="81D5C5"/>
              </a:solidFill>
            </c:spPr>
            <c:extLst>
              <c:ext xmlns:c16="http://schemas.microsoft.com/office/drawing/2014/chart" uri="{C3380CC4-5D6E-409C-BE32-E72D297353CC}">
                <c16:uniqueId val="{0000000F-8995-47B2-919E-FED5BF2A2AA2}"/>
              </c:ext>
            </c:extLst>
          </c:dPt>
          <c:dLbls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E4C-4FF2-BC1E-20153B5FC4B8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8E4C-4FF2-BC1E-20153B5FC4B8}"/>
                </c:ext>
              </c:extLst>
            </c:dLbl>
            <c:dLbl>
              <c:idx val="3"/>
              <c:layout>
                <c:manualLayout>
                  <c:x val="8.8838229716688505E-2"/>
                  <c:y val="7.20379492721328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4C-4FF2-BC1E-20153B5FC4B8}"/>
                </c:ext>
              </c:extLst>
            </c:dLbl>
            <c:dLbl>
              <c:idx val="4"/>
              <c:layout>
                <c:manualLayout>
                  <c:x val="-6.3749324004201954E-2"/>
                  <c:y val="1.28083723461737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4C-4FF2-BC1E-20153B5FC4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4C-4FF2-BC1E-20153B5FC4B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'Trafico-Arribos'!$J$79:$J$85</c:f>
              <c:strCache>
                <c:ptCount val="7"/>
                <c:pt idx="0">
                  <c:v>CARGA GENERAL</c:v>
                </c:pt>
                <c:pt idx="1">
                  <c:v>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</c:v>
                </c:pt>
                <c:pt idx="5">
                  <c:v>PETROLEO Y SUS DERIVADOS</c:v>
                </c:pt>
                <c:pt idx="6">
                  <c:v>CRUCEROS</c:v>
                </c:pt>
              </c:strCache>
            </c:strRef>
          </c:cat>
          <c:val>
            <c:numRef>
              <c:f>'Trafico-Arribos'!$M$79:$M$85</c:f>
              <c:numCache>
                <c:formatCode>_(* #,##0_);_(* \(#,##0\);_(* "-"??_);_(@_)</c:formatCode>
                <c:ptCount val="7"/>
                <c:pt idx="0">
                  <c:v>101</c:v>
                </c:pt>
                <c:pt idx="1">
                  <c:v>225</c:v>
                </c:pt>
                <c:pt idx="2">
                  <c:v>184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4C-4FF2-BC1E-20153B5FC4B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200" b="1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288" r="0.7500000000000128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r>
              <a:rPr lang="es-ES"/>
              <a:t>MOVIMIENTO POR TIPO DE TRÁFICO (TON)</a:t>
            </a:r>
          </a:p>
          <a:p>
            <a:pPr>
              <a:defRPr/>
            </a:pPr>
            <a:r>
              <a:rPr lang="es-ES"/>
              <a:t>DICIEMBRE 2021</a:t>
            </a:r>
          </a:p>
        </c:rich>
      </c:tx>
      <c:layout>
        <c:manualLayout>
          <c:xMode val="edge"/>
          <c:yMode val="edge"/>
          <c:x val="3.0954489880534605E-2"/>
          <c:y val="1.8610375943204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470748075517909"/>
          <c:y val="0.19088620484425553"/>
          <c:w val="0.80450224922109859"/>
          <c:h val="0.722714890663459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312B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FD-4C7F-BF44-F0F8208BB650}"/>
              </c:ext>
            </c:extLst>
          </c:dPt>
          <c:dPt>
            <c:idx val="1"/>
            <c:bubble3D val="0"/>
            <c:spPr>
              <a:solidFill>
                <a:srgbClr val="10312B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9FD-4C7F-BF44-F0F8208BB650}"/>
              </c:ext>
            </c:extLst>
          </c:dPt>
          <c:dPt>
            <c:idx val="2"/>
            <c:bubble3D val="0"/>
            <c:spPr>
              <a:solidFill>
                <a:srgbClr val="10312B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9FD-4C7F-BF44-F0F8208BB650}"/>
              </c:ext>
            </c:extLst>
          </c:dPt>
          <c:dPt>
            <c:idx val="3"/>
            <c:bubble3D val="0"/>
            <c:spPr>
              <a:solidFill>
                <a:srgbClr val="10312B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9FD-4C7F-BF44-F0F8208BB650}"/>
              </c:ext>
            </c:extLst>
          </c:dPt>
          <c:dPt>
            <c:idx val="4"/>
            <c:bubble3D val="0"/>
            <c:spPr>
              <a:solidFill>
                <a:srgbClr val="B38E5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9FD-4C7F-BF44-F0F8208BB650}"/>
              </c:ext>
            </c:extLst>
          </c:dPt>
          <c:dPt>
            <c:idx val="5"/>
            <c:bubble3D val="0"/>
            <c:spPr>
              <a:solidFill>
                <a:srgbClr val="B38E5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B1EB-4172-91B0-B34057C00637}"/>
              </c:ext>
            </c:extLst>
          </c:dPt>
          <c:dPt>
            <c:idx val="6"/>
            <c:bubble3D val="0"/>
            <c:spPr>
              <a:solidFill>
                <a:srgbClr val="D4C19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B1EB-4172-91B0-B34057C00637}"/>
              </c:ext>
            </c:extLst>
          </c:dPt>
          <c:dPt>
            <c:idx val="7"/>
            <c:bubble3D val="0"/>
            <c:spPr>
              <a:solidFill>
                <a:srgbClr val="D4C19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B1EB-4172-91B0-B34057C00637}"/>
              </c:ext>
            </c:extLst>
          </c:dPt>
          <c:dPt>
            <c:idx val="8"/>
            <c:bubble3D val="0"/>
            <c:spPr>
              <a:solidFill>
                <a:srgbClr val="D4C19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69FD-4C7F-BF44-F0F8208BB650}"/>
              </c:ext>
            </c:extLst>
          </c:dPt>
          <c:dPt>
            <c:idx val="9"/>
            <c:bubble3D val="0"/>
            <c:spPr>
              <a:solidFill>
                <a:srgbClr val="D4C19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69FD-4C7F-BF44-F0F8208BB650}"/>
              </c:ext>
            </c:extLst>
          </c:dPt>
          <c:dPt>
            <c:idx val="10"/>
            <c:bubble3D val="0"/>
            <c:spPr>
              <a:solidFill>
                <a:srgbClr val="D4C19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69FD-4C7F-BF44-F0F8208BB650}"/>
              </c:ext>
            </c:extLst>
          </c:dPt>
          <c:dPt>
            <c:idx val="11"/>
            <c:bubble3D val="0"/>
            <c:spPr>
              <a:solidFill>
                <a:srgbClr val="D4C19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69FD-4C7F-BF44-F0F8208BB650}"/>
              </c:ext>
            </c:extLst>
          </c:dPt>
          <c:dPt>
            <c:idx val="12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69FD-4C7F-BF44-F0F8208BB650}"/>
              </c:ext>
            </c:extLst>
          </c:dPt>
          <c:dPt>
            <c:idx val="13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69FD-4C7F-BF44-F0F8208BB650}"/>
              </c:ext>
            </c:extLst>
          </c:dPt>
          <c:dPt>
            <c:idx val="14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69FD-4C7F-BF44-F0F8208BB650}"/>
              </c:ext>
            </c:extLst>
          </c:dPt>
          <c:dLbls>
            <c:dLbl>
              <c:idx val="0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9FD-4C7F-BF44-F0F8208BB650}"/>
                </c:ext>
              </c:extLst>
            </c:dLbl>
            <c:dLbl>
              <c:idx val="1"/>
              <c:layout>
                <c:manualLayout>
                  <c:x val="-0.1139816082987221"/>
                  <c:y val="-0.2340799721414369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69135802469136"/>
                      <c:h val="0.152365964089205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9FD-4C7F-BF44-F0F8208BB650}"/>
                </c:ext>
              </c:extLst>
            </c:dLbl>
            <c:dLbl>
              <c:idx val="2"/>
              <c:layout>
                <c:manualLayout>
                  <c:x val="8.9345582712936092E-2"/>
                  <c:y val="-3.2779095159431632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13580246913581"/>
                      <c:h val="0.124018187165598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9FD-4C7F-BF44-F0F8208BB650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9FD-4C7F-BF44-F0F8208BB650}"/>
                </c:ext>
              </c:extLst>
            </c:dLbl>
            <c:dLbl>
              <c:idx val="5"/>
              <c:layout>
                <c:manualLayout>
                  <c:x val="-4.7395477687953935E-2"/>
                  <c:y val="6.07238458435700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70687703594968"/>
                      <c:h val="8.30791404619329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B1EB-4172-91B0-B34057C00637}"/>
                </c:ext>
              </c:extLst>
            </c:dLbl>
            <c:dLbl>
              <c:idx val="6"/>
              <c:layout>
                <c:manualLayout>
                  <c:x val="1.6342324595796426E-3"/>
                  <c:y val="-4.0944734192139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1EB-4172-91B0-B34057C00637}"/>
                </c:ext>
              </c:extLst>
            </c:dLbl>
            <c:dLbl>
              <c:idx val="7"/>
              <c:layout>
                <c:manualLayout>
                  <c:x val="-1.8488054813953728E-2"/>
                  <c:y val="1.28805606564180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1EB-4172-91B0-B34057C00637}"/>
                </c:ext>
              </c:extLst>
            </c:dLbl>
            <c:dLbl>
              <c:idx val="8"/>
              <c:layout>
                <c:manualLayout>
                  <c:x val="0.10635096077588786"/>
                  <c:y val="-3.72799216059740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33334792725409"/>
                      <c:h val="0.110727089638754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9FD-4C7F-BF44-F0F8208BB650}"/>
                </c:ext>
              </c:extLst>
            </c:dLbl>
            <c:dLbl>
              <c:idx val="9"/>
              <c:layout>
                <c:manualLayout>
                  <c:x val="0.17416830678881562"/>
                  <c:y val="-8.20158353618806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9FD-4C7F-BF44-F0F8208BB65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('Trafico-Arribos'!$A$79:$A$82,'Trafico-Arribos'!$A$84:$A$85,'Trafico-Arribos'!$A$87:$A$89)</c:f>
              <c:strCache>
                <c:ptCount val="9"/>
                <c:pt idx="0">
                  <c:v>CONTENERIZADA</c:v>
                </c:pt>
                <c:pt idx="1">
                  <c:v>GAS NATURAL LIQUIDO</c:v>
                </c:pt>
                <c:pt idx="2">
                  <c:v>GRANEL MINERAL</c:v>
                </c:pt>
                <c:pt idx="3">
                  <c:v>CARGA GENERAL</c:v>
                </c:pt>
                <c:pt idx="4">
                  <c:v>CONTENERIZADA</c:v>
                </c:pt>
                <c:pt idx="5">
                  <c:v>CARGA GENERAL</c:v>
                </c:pt>
                <c:pt idx="6">
                  <c:v>GRANEL MINERAL</c:v>
                </c:pt>
                <c:pt idx="7">
                  <c:v>CARGA GENERAL</c:v>
                </c:pt>
                <c:pt idx="8">
                  <c:v>PERECEDEROS DEL MAR</c:v>
                </c:pt>
              </c:strCache>
            </c:strRef>
          </c:cat>
          <c:val>
            <c:numRef>
              <c:f>('Trafico-Arribos'!$B$79:$B$82,'Trafico-Arribos'!$B$84:$B$85,'Trafico-Arribos'!$B$87:$B$89)</c:f>
              <c:numCache>
                <c:formatCode>_(* #,##0_);_(* \(#,##0\);_(* "-"??_);_(@_)</c:formatCode>
                <c:ptCount val="9"/>
                <c:pt idx="0">
                  <c:v>1350127.73</c:v>
                </c:pt>
                <c:pt idx="1">
                  <c:v>235267.31</c:v>
                </c:pt>
                <c:pt idx="2">
                  <c:v>35954.305</c:v>
                </c:pt>
                <c:pt idx="3">
                  <c:v>440858.74200000009</c:v>
                </c:pt>
                <c:pt idx="4">
                  <c:v>707363.07999999984</c:v>
                </c:pt>
                <c:pt idx="5">
                  <c:v>54935.426999999996</c:v>
                </c:pt>
                <c:pt idx="6">
                  <c:v>645110.90300000005</c:v>
                </c:pt>
                <c:pt idx="7">
                  <c:v>14792.365000000002</c:v>
                </c:pt>
                <c:pt idx="8">
                  <c:v>128476.78700000001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9FD-4C7F-BF44-F0F8208BB6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chemeClr val="tx1"/>
          </a:solidFill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MX"/>
              <a:t>MOVIMIENTO DE TEU's</a:t>
            </a:r>
          </a:p>
          <a:p>
            <a:pPr algn="ctr">
              <a:defRPr/>
            </a:pPr>
            <a:r>
              <a:rPr lang="es-MX"/>
              <a:t>2021 - 2020-2019</a:t>
            </a:r>
          </a:p>
        </c:rich>
      </c:tx>
      <c:layout>
        <c:manualLayout>
          <c:xMode val="edge"/>
          <c:yMode val="edge"/>
          <c:x val="0.46303476321659431"/>
          <c:y val="1.89405962385616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1717876130963302E-2"/>
          <c:y val="7.569475666308241E-2"/>
          <c:w val="0.95283064193247069"/>
          <c:h val="0.86162529243317965"/>
        </c:manualLayout>
      </c:layout>
      <c:lineChart>
        <c:grouping val="standard"/>
        <c:varyColors val="0"/>
        <c:ser>
          <c:idx val="0"/>
          <c:order val="0"/>
          <c:spPr>
            <a:ln w="41275">
              <a:solidFill>
                <a:srgbClr val="10312B"/>
              </a:solidFill>
            </a:ln>
          </c:spPr>
          <c:marker>
            <c:symbol val="diamond"/>
            <c:size val="7"/>
            <c:spPr>
              <a:solidFill>
                <a:srgbClr val="621132"/>
              </a:solidFill>
              <a:ln>
                <a:solidFill>
                  <a:srgbClr val="621132"/>
                </a:solidFill>
              </a:ln>
            </c:spPr>
          </c:marker>
          <c:dLbls>
            <c:dLbl>
              <c:idx val="38"/>
              <c:layout>
                <c:manualLayout>
                  <c:x val="-2.0334809920705309E-2"/>
                  <c:y val="-4.2686614655967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6D-4FA7-AF37-1E24C9366CD6}"/>
                </c:ext>
              </c:extLst>
            </c:dLbl>
            <c:dLbl>
              <c:idx val="3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6D-4FA7-AF37-1E24C9366CD6}"/>
                </c:ext>
              </c:extLst>
            </c:dLbl>
            <c:dLbl>
              <c:idx val="4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6D-4FA7-AF37-1E24C9366CD6}"/>
                </c:ext>
              </c:extLst>
            </c:dLbl>
            <c:dLbl>
              <c:idx val="4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6D-4FA7-AF37-1E24C9366C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8575">
                <a:solidFill>
                  <a:srgbClr val="285C4D"/>
                </a:solidFill>
                <a:prstDash val="dash"/>
              </a:ln>
            </c:spPr>
            <c:trendlineType val="linear"/>
            <c:dispRSqr val="0"/>
            <c:dispEq val="0"/>
          </c:trendline>
          <c:trendline>
            <c:spPr>
              <a:ln w="28575">
                <a:solidFill>
                  <a:srgbClr val="B38E5D"/>
                </a:solidFill>
                <a:prstDash val="dash"/>
              </a:ln>
            </c:spPr>
            <c:trendlineType val="linear"/>
            <c:intercept val="14519"/>
            <c:dispRSqr val="0"/>
            <c:dispEq val="0"/>
          </c:trendline>
          <c:cat>
            <c:numRef>
              <c:f>TEUS!$B$87:$AK$87</c:f>
              <c:numCache>
                <c:formatCode>mmm\-yy</c:formatCode>
                <c:ptCount val="3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</c:numCache>
            </c:numRef>
          </c:cat>
          <c:val>
            <c:numRef>
              <c:f>TEUS!$B$88:$AK$88</c:f>
              <c:numCache>
                <c:formatCode>_(* #,##0_);_(* \(#,##0\);_(* "-"??_);_(@_)</c:formatCode>
                <c:ptCount val="36"/>
                <c:pt idx="0">
                  <c:v>23375</c:v>
                </c:pt>
                <c:pt idx="1">
                  <c:v>16627</c:v>
                </c:pt>
                <c:pt idx="2">
                  <c:v>23217</c:v>
                </c:pt>
                <c:pt idx="3">
                  <c:v>23680</c:v>
                </c:pt>
                <c:pt idx="4">
                  <c:v>32163</c:v>
                </c:pt>
                <c:pt idx="5">
                  <c:v>25735</c:v>
                </c:pt>
                <c:pt idx="6">
                  <c:v>32301</c:v>
                </c:pt>
                <c:pt idx="7">
                  <c:v>32436</c:v>
                </c:pt>
                <c:pt idx="8">
                  <c:v>35384</c:v>
                </c:pt>
                <c:pt idx="9">
                  <c:v>33634</c:v>
                </c:pt>
                <c:pt idx="10" formatCode="_-* #,##0_-;\-* #,##0_-;_-* &quot;-&quot;??_-;_-@_-">
                  <c:v>27122</c:v>
                </c:pt>
                <c:pt idx="11" formatCode="_-* #,##0_-;\-* #,##0_-;_-* &quot;-&quot;??_-;_-@_-">
                  <c:v>32064</c:v>
                </c:pt>
                <c:pt idx="12" formatCode="_-* #,##0_-;\-* #,##0_-;_-* &quot;-&quot;??_-;_-@_-">
                  <c:v>26717</c:v>
                </c:pt>
                <c:pt idx="13" formatCode="_-* #,##0_-;\-* #,##0_-;_-* &quot;-&quot;??_-;_-@_-">
                  <c:v>27705</c:v>
                </c:pt>
                <c:pt idx="14" formatCode="_-* #,##0_-;\-* #,##0_-;_-* &quot;-&quot;??_-;_-@_-">
                  <c:v>24211</c:v>
                </c:pt>
                <c:pt idx="15" formatCode="_-* #,##0_-;\-* #,##0_-;_-* &quot;-&quot;??_-;_-@_-">
                  <c:v>29930</c:v>
                </c:pt>
                <c:pt idx="16" formatCode="_-* #,##0_-;\-* #,##0_-;_-* &quot;-&quot;??_-;_-@_-">
                  <c:v>28407</c:v>
                </c:pt>
                <c:pt idx="17" formatCode="_-* #,##0_-;\-* #,##0_-;_-* &quot;-&quot;??_-;_-@_-">
                  <c:v>30347</c:v>
                </c:pt>
                <c:pt idx="18" formatCode="_-* #,##0_-;\-* #,##0_-;_-* &quot;-&quot;??_-;_-@_-">
                  <c:v>32989</c:v>
                </c:pt>
                <c:pt idx="19" formatCode="_-* #,##0_-;\-* #,##0_-;_-* &quot;-&quot;??_-;_-@_-">
                  <c:v>44087</c:v>
                </c:pt>
                <c:pt idx="20" formatCode="_-* #,##0_-;\-* #,##0_-;_-* &quot;-&quot;??_-;_-@_-">
                  <c:v>36615</c:v>
                </c:pt>
                <c:pt idx="21" formatCode="_-* #,##0_-;\-* #,##0_-;_-* &quot;-&quot;??_-;_-@_-">
                  <c:v>35692</c:v>
                </c:pt>
                <c:pt idx="22" formatCode="_-* #,##0_-;\-* #,##0_-;_-* &quot;-&quot;??_-;_-@_-">
                  <c:v>40417</c:v>
                </c:pt>
                <c:pt idx="23" formatCode="_-* #,##0_-;\-* #,##0_-;_-* &quot;-&quot;??_-;_-@_-">
                  <c:v>27754</c:v>
                </c:pt>
                <c:pt idx="24" formatCode="_-* #,##0_-;\-* #,##0_-;_-* &quot;-&quot;??_-;_-@_-">
                  <c:v>23899</c:v>
                </c:pt>
                <c:pt idx="25" formatCode="_-* #,##0_-;\-* #,##0_-;_-* &quot;-&quot;??_-;_-@_-">
                  <c:v>25466</c:v>
                </c:pt>
                <c:pt idx="26" formatCode="_-* #,##0_-;\-* #,##0_-;_-* &quot;-&quot;??_-;_-@_-">
                  <c:v>32756</c:v>
                </c:pt>
                <c:pt idx="27" formatCode="_-* #,##0_-;\-* #,##0_-;_-* &quot;-&quot;??_-;_-@_-">
                  <c:v>32826</c:v>
                </c:pt>
                <c:pt idx="28" formatCode="_-* #,##0_-;\-* #,##0_-;_-* &quot;-&quot;??_-;_-@_-">
                  <c:v>27123</c:v>
                </c:pt>
                <c:pt idx="29" formatCode="_-* #,##0_-;\-* #,##0_-;_-* &quot;-&quot;??_-;_-@_-">
                  <c:v>34460</c:v>
                </c:pt>
                <c:pt idx="30" formatCode="_-* #,##0_-;\-* #,##0_-;_-* &quot;-&quot;??_-;_-@_-">
                  <c:v>36068</c:v>
                </c:pt>
                <c:pt idx="31" formatCode="_-* #,##0_-;\-* #,##0_-;_-* &quot;-&quot;??_-;_-@_-">
                  <c:v>38892</c:v>
                </c:pt>
                <c:pt idx="32" formatCode="_-* #,##0_-;\-* #,##0_-;_-* &quot;-&quot;??_-;_-@_-">
                  <c:v>35717</c:v>
                </c:pt>
                <c:pt idx="33" formatCode="_-* #,##0_-;\-* #,##0_-;_-* &quot;-&quot;??_-;_-@_-">
                  <c:v>37782</c:v>
                </c:pt>
                <c:pt idx="34" formatCode="_-* #,##0_-;\-* #,##0_-;_-* &quot;-&quot;??_-;_-@_-">
                  <c:v>35260</c:v>
                </c:pt>
                <c:pt idx="35" formatCode="_-* #,##0_-;\-* #,##0_-;_-* &quot;-&quot;??_-;_-@_-">
                  <c:v>34662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3C6D-4FA7-AF37-1E24C9366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297376"/>
        <c:axId val="1644304992"/>
      </c:lineChart>
      <c:dateAx>
        <c:axId val="16442973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mmm\-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b="0"/>
            </a:pPr>
            <a:endParaRPr lang="es-MX"/>
          </a:p>
        </c:txPr>
        <c:crossAx val="1644304992"/>
        <c:crosses val="autoZero"/>
        <c:auto val="1"/>
        <c:lblOffset val="100"/>
        <c:baseTimeUnit val="months"/>
      </c:dateAx>
      <c:valAx>
        <c:axId val="1644304992"/>
        <c:scaling>
          <c:orientation val="minMax"/>
          <c:max val="55000"/>
          <c:min val="7000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b="0"/>
            </a:pPr>
            <a:endParaRPr lang="es-MX"/>
          </a:p>
        </c:txPr>
        <c:crossAx val="1644297376"/>
        <c:crosses val="autoZero"/>
        <c:crossBetween val="between"/>
        <c:majorUnit val="4000"/>
        <c:minorUnit val="1000"/>
      </c:valAx>
    </c:plotArea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418300390995644E-2"/>
          <c:y val="0.12433622313862056"/>
          <c:w val="0.90770593313039127"/>
          <c:h val="0.669531157195821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TEUS!$A$9</c:f>
              <c:strCache>
                <c:ptCount val="1"/>
                <c:pt idx="0">
                  <c:v>IMPO (LL)</c:v>
                </c:pt>
              </c:strCache>
            </c:strRef>
          </c:tx>
          <c:spPr>
            <a:solidFill>
              <a:srgbClr val="10312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TEUS!$B$8:$M$8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TEUS!$B$9:$M$9</c:f>
              <c:numCache>
                <c:formatCode>_(* #,##0_);_(* \(#,##0\);_(* "-"??_);_(@_)</c:formatCode>
                <c:ptCount val="12"/>
                <c:pt idx="0">
                  <c:v>10651</c:v>
                </c:pt>
                <c:pt idx="1">
                  <c:v>11825</c:v>
                </c:pt>
                <c:pt idx="2">
                  <c:v>14044</c:v>
                </c:pt>
                <c:pt idx="3">
                  <c:v>14999</c:v>
                </c:pt>
                <c:pt idx="4">
                  <c:v>11544</c:v>
                </c:pt>
                <c:pt idx="5">
                  <c:v>17724</c:v>
                </c:pt>
                <c:pt idx="6">
                  <c:v>17920</c:v>
                </c:pt>
                <c:pt idx="7">
                  <c:v>20654</c:v>
                </c:pt>
                <c:pt idx="8">
                  <c:v>18445</c:v>
                </c:pt>
                <c:pt idx="9">
                  <c:v>18563</c:v>
                </c:pt>
                <c:pt idx="10">
                  <c:v>15713</c:v>
                </c:pt>
                <c:pt idx="11">
                  <c:v>15927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6-4740-9E2A-5796188DFD0E}"/>
            </c:ext>
          </c:extLst>
        </c:ser>
        <c:ser>
          <c:idx val="1"/>
          <c:order val="1"/>
          <c:tx>
            <c:strRef>
              <c:f>TEUS!$A$10</c:f>
              <c:strCache>
                <c:ptCount val="1"/>
                <c:pt idx="0">
                  <c:v>IMPO (V)</c:v>
                </c:pt>
              </c:strCache>
            </c:strRef>
          </c:tx>
          <c:spPr>
            <a:solidFill>
              <a:srgbClr val="D4C19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TEUS!$B$8:$M$8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TEUS!$B$10:$M$10</c:f>
              <c:numCache>
                <c:formatCode>_(* #,##0_);_(* \(#,##0\);_(* "-"??_);_(@_)</c:formatCode>
                <c:ptCount val="12"/>
                <c:pt idx="0">
                  <c:v>1484</c:v>
                </c:pt>
                <c:pt idx="1">
                  <c:v>865</c:v>
                </c:pt>
                <c:pt idx="2">
                  <c:v>2196</c:v>
                </c:pt>
                <c:pt idx="3">
                  <c:v>1935</c:v>
                </c:pt>
                <c:pt idx="4">
                  <c:v>1878</c:v>
                </c:pt>
                <c:pt idx="5">
                  <c:v>1332</c:v>
                </c:pt>
                <c:pt idx="6">
                  <c:v>530</c:v>
                </c:pt>
                <c:pt idx="7">
                  <c:v>590</c:v>
                </c:pt>
                <c:pt idx="8">
                  <c:v>1054</c:v>
                </c:pt>
                <c:pt idx="9">
                  <c:v>288</c:v>
                </c:pt>
                <c:pt idx="10">
                  <c:v>850</c:v>
                </c:pt>
                <c:pt idx="11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6-4740-9E2A-5796188DFD0E}"/>
            </c:ext>
          </c:extLst>
        </c:ser>
        <c:ser>
          <c:idx val="2"/>
          <c:order val="2"/>
          <c:tx>
            <c:strRef>
              <c:f>TEUS!$A$11</c:f>
              <c:strCache>
                <c:ptCount val="1"/>
                <c:pt idx="0">
                  <c:v>EXPO (LL)</c:v>
                </c:pt>
              </c:strCache>
            </c:strRef>
          </c:tx>
          <c:spPr>
            <a:solidFill>
              <a:srgbClr val="285C4D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6961168872943638E-3"/>
                  <c:y val="6.435955439651148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B2-41AD-890C-04DE96B32AF3}"/>
                </c:ext>
              </c:extLst>
            </c:dLbl>
            <c:dLbl>
              <c:idx val="5"/>
              <c:layout>
                <c:manualLayout>
                  <c:x val="-8.4890693206043628E-4"/>
                  <c:y val="-4.63808835284410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20-4E22-AF9F-4CFE9C561C2E}"/>
                </c:ext>
              </c:extLst>
            </c:dLbl>
            <c:dLbl>
              <c:idx val="6"/>
              <c:layout>
                <c:manualLayout>
                  <c:x val="-1.7039634261483965E-3"/>
                  <c:y val="-2.16498903703820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7C-4814-A18D-11D07D8CED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TEUS!$B$8:$M$8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TEUS!$B$11:$M$11</c:f>
              <c:numCache>
                <c:formatCode>_(* #,##0_);_(* \(#,##0\);_(* "-"??_);_(@_)</c:formatCode>
                <c:ptCount val="12"/>
                <c:pt idx="0">
                  <c:v>5861</c:v>
                </c:pt>
                <c:pt idx="1">
                  <c:v>6863</c:v>
                </c:pt>
                <c:pt idx="2">
                  <c:v>6410</c:v>
                </c:pt>
                <c:pt idx="3">
                  <c:v>8634</c:v>
                </c:pt>
                <c:pt idx="4">
                  <c:v>6703</c:v>
                </c:pt>
                <c:pt idx="5">
                  <c:v>7425</c:v>
                </c:pt>
                <c:pt idx="6">
                  <c:v>7304</c:v>
                </c:pt>
                <c:pt idx="7">
                  <c:v>7274</c:v>
                </c:pt>
                <c:pt idx="8">
                  <c:v>6116</c:v>
                </c:pt>
                <c:pt idx="9">
                  <c:v>5171</c:v>
                </c:pt>
                <c:pt idx="10">
                  <c:v>8352</c:v>
                </c:pt>
                <c:pt idx="11">
                  <c:v>6536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96-4740-9E2A-5796188DFD0E}"/>
            </c:ext>
          </c:extLst>
        </c:ser>
        <c:ser>
          <c:idx val="3"/>
          <c:order val="3"/>
          <c:tx>
            <c:strRef>
              <c:f>TEUS!$A$12</c:f>
              <c:strCache>
                <c:ptCount val="1"/>
                <c:pt idx="0">
                  <c:v>EXPO (V)</c:v>
                </c:pt>
              </c:strCache>
            </c:strRef>
          </c:tx>
          <c:spPr>
            <a:solidFill>
              <a:srgbClr val="B38E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51640351477913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B2-41AD-890C-04DE96B32AF3}"/>
                </c:ext>
              </c:extLst>
            </c:dLbl>
            <c:dLbl>
              <c:idx val="1"/>
              <c:layout>
                <c:manualLayout>
                  <c:x val="7.63252599282432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B2-41AD-890C-04DE96B32AF3}"/>
                </c:ext>
              </c:extLst>
            </c:dLbl>
            <c:dLbl>
              <c:idx val="3"/>
              <c:layout>
                <c:manualLayout>
                  <c:x val="3.39363039623968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B2-41AD-890C-04DE96B32AF3}"/>
                </c:ext>
              </c:extLst>
            </c:dLbl>
            <c:dLbl>
              <c:idx val="4"/>
              <c:layout>
                <c:manualLayout>
                  <c:x val="6.8039662157555504E-3"/>
                  <c:y val="-2.7894993893197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931363539292127E-2"/>
                      <c:h val="3.63219367013769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FB2-41AD-890C-04DE96B32AF3}"/>
                </c:ext>
              </c:extLst>
            </c:dLbl>
            <c:dLbl>
              <c:idx val="5"/>
              <c:layout>
                <c:manualLayout>
                  <c:x val="5.9423485244226183E-3"/>
                  <c:y val="1.1595220882110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20-4E22-AF9F-4CFE9C561C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TEUS!$B$8:$M$8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TEUS!$B$12:$M$12</c:f>
              <c:numCache>
                <c:formatCode>_(* #,##0_);_(* \(#,##0\);_(* "-"??_);_(@_)</c:formatCode>
                <c:ptCount val="12"/>
                <c:pt idx="0">
                  <c:v>5903</c:v>
                </c:pt>
                <c:pt idx="1">
                  <c:v>5909</c:v>
                </c:pt>
                <c:pt idx="2">
                  <c:v>10100</c:v>
                </c:pt>
                <c:pt idx="3">
                  <c:v>7252</c:v>
                </c:pt>
                <c:pt idx="4">
                  <c:v>6878</c:v>
                </c:pt>
                <c:pt idx="5">
                  <c:v>7978</c:v>
                </c:pt>
                <c:pt idx="6">
                  <c:v>10254</c:v>
                </c:pt>
                <c:pt idx="7">
                  <c:v>10287</c:v>
                </c:pt>
                <c:pt idx="8">
                  <c:v>10069</c:v>
                </c:pt>
                <c:pt idx="9">
                  <c:v>13752</c:v>
                </c:pt>
                <c:pt idx="10">
                  <c:v>10321</c:v>
                </c:pt>
                <c:pt idx="11">
                  <c:v>11453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96-4740-9E2A-5796188DFD0E}"/>
            </c:ext>
          </c:extLst>
        </c:ser>
        <c:ser>
          <c:idx val="4"/>
          <c:order val="4"/>
          <c:tx>
            <c:strRef>
              <c:f>TEUS!$A$13</c:f>
              <c:strCache>
                <c:ptCount val="1"/>
                <c:pt idx="0">
                  <c:v>TRASBORDOS (IMP)</c:v>
                </c:pt>
              </c:strCache>
            </c:strRef>
          </c:tx>
          <c:spPr>
            <a:solidFill>
              <a:srgbClr val="6F72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TEUS!$B$8:$M$8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TEUS!$B$13:$M$13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110</c:v>
                </c:pt>
                <c:pt idx="5">
                  <c:v>0</c:v>
                </c:pt>
                <c:pt idx="6">
                  <c:v>58</c:v>
                </c:pt>
                <c:pt idx="7">
                  <c:v>32</c:v>
                </c:pt>
                <c:pt idx="8">
                  <c:v>0</c:v>
                </c:pt>
                <c:pt idx="9">
                  <c:v>8</c:v>
                </c:pt>
                <c:pt idx="10">
                  <c:v>11</c:v>
                </c:pt>
                <c:pt idx="11" formatCode="General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96-4740-9E2A-5796188DFD0E}"/>
            </c:ext>
          </c:extLst>
        </c:ser>
        <c:ser>
          <c:idx val="5"/>
          <c:order val="5"/>
          <c:tx>
            <c:strRef>
              <c:f>TEUS!$A$14</c:f>
              <c:strCache>
                <c:ptCount val="1"/>
                <c:pt idx="0">
                  <c:v>TRASBORDOS (EXP)</c:v>
                </c:pt>
              </c:strCache>
            </c:strRef>
          </c:tx>
          <c:spPr>
            <a:solidFill>
              <a:srgbClr val="285C4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1126227936039157E-17"/>
                  <c:y val="-2.0845864257130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11-474A-B5EC-CD9ACA0A4F0C}"/>
                </c:ext>
              </c:extLst>
            </c:dLbl>
            <c:dLbl>
              <c:idx val="2"/>
              <c:layout>
                <c:manualLayout>
                  <c:x val="0"/>
                  <c:y val="-2.0845864257130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11-474A-B5EC-CD9ACA0A4F0C}"/>
                </c:ext>
              </c:extLst>
            </c:dLbl>
            <c:dLbl>
              <c:idx val="3"/>
              <c:layout>
                <c:manualLayout>
                  <c:x val="0"/>
                  <c:y val="-3.70593142348985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11-474A-B5EC-CD9ACA0A4F0C}"/>
                </c:ext>
              </c:extLst>
            </c:dLbl>
            <c:dLbl>
              <c:idx val="4"/>
              <c:layout>
                <c:manualLayout>
                  <c:x val="1.6978138641208103E-3"/>
                  <c:y val="-3.70593142348985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11-474A-B5EC-CD9ACA0A4F0C}"/>
                </c:ext>
              </c:extLst>
            </c:dLbl>
            <c:dLbl>
              <c:idx val="6"/>
              <c:layout>
                <c:manualLayout>
                  <c:x val="0"/>
                  <c:y val="-3.4743107095217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11-474A-B5EC-CD9ACA0A4F0C}"/>
                </c:ext>
              </c:extLst>
            </c:dLbl>
            <c:dLbl>
              <c:idx val="7"/>
              <c:layout>
                <c:manualLayout>
                  <c:x val="1.6978138641206234E-3"/>
                  <c:y val="-2.3162071396811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11-474A-B5EC-CD9ACA0A4F0C}"/>
                </c:ext>
              </c:extLst>
            </c:dLbl>
            <c:dLbl>
              <c:idx val="10"/>
              <c:layout>
                <c:manualLayout>
                  <c:x val="0"/>
                  <c:y val="-3.0920589018960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20-4E22-AF9F-4CFE9C561C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TEUS!$B$8:$M$8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TEUS!$B$14:$M$14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10</c:v>
                </c:pt>
                <c:pt idx="5">
                  <c:v>1</c:v>
                </c:pt>
                <c:pt idx="6">
                  <c:v>2</c:v>
                </c:pt>
                <c:pt idx="7">
                  <c:v>55</c:v>
                </c:pt>
                <c:pt idx="8">
                  <c:v>33</c:v>
                </c:pt>
                <c:pt idx="9">
                  <c:v>0</c:v>
                </c:pt>
                <c:pt idx="10">
                  <c:v>13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96-4740-9E2A-5796188DFD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2"/>
        <c:overlap val="-27"/>
        <c:axId val="1644297920"/>
        <c:axId val="1644301184"/>
      </c:barChart>
      <c:catAx>
        <c:axId val="164429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64430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4301184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644297920"/>
        <c:crosses val="autoZero"/>
        <c:crossBetween val="between"/>
        <c:majorUnit val="2000"/>
      </c:valAx>
      <c:spPr>
        <a:noFill/>
        <a:ln w="0">
          <a:solidFill>
            <a:schemeClr val="bg1">
              <a:lumMod val="65000"/>
            </a:schemeClr>
          </a:solidFill>
        </a:ln>
        <a:effectLst>
          <a:glow>
            <a:schemeClr val="accent1">
              <a:alpha val="40000"/>
            </a:schemeClr>
          </a:glow>
          <a:outerShdw blurRad="50800" dir="5400000" algn="ctr" rotWithShape="0">
            <a:srgbClr val="000000">
              <a:alpha val="43137"/>
            </a:srgbClr>
          </a:outerShdw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sz="1200" b="1">
          <a:latin typeface="Montserrat" panose="00000500000000000000" pitchFamily="2" charset="0"/>
        </a:defRPr>
      </a:pPr>
      <a:endParaRPr lang="es-MX"/>
    </a:p>
  </c:txPr>
  <c:printSettings>
    <c:headerFooter/>
    <c:pageMargins b="0.75000000000000977" l="0.70000000000000062" r="0.70000000000000062" t="0.75000000000000977" header="0.30000000000000032" footer="0.30000000000000032"/>
    <c:pageSetup orientation="landscape" horizontalDpi="-3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3.png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449036</xdr:colOff>
      <xdr:row>26</xdr:row>
      <xdr:rowOff>66675</xdr:rowOff>
    </xdr:from>
    <xdr:to>
      <xdr:col>13</xdr:col>
      <xdr:colOff>489858</xdr:colOff>
      <xdr:row>43</xdr:row>
      <xdr:rowOff>176893</xdr:rowOff>
    </xdr:to>
    <xdr:graphicFrame macro="">
      <xdr:nvGraphicFramePr>
        <xdr:cNvPr id="5801127" name="Chart 2">
          <a:extLst>
            <a:ext uri="{FF2B5EF4-FFF2-40B4-BE49-F238E27FC236}">
              <a16:creationId xmlns:a16="http://schemas.microsoft.com/office/drawing/2014/main" id="{00000000-0008-0000-0000-0000A7845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435429</xdr:colOff>
      <xdr:row>4</xdr:row>
      <xdr:rowOff>155864</xdr:rowOff>
    </xdr:from>
    <xdr:to>
      <xdr:col>13</xdr:col>
      <xdr:colOff>476250</xdr:colOff>
      <xdr:row>26</xdr:row>
      <xdr:rowOff>4330</xdr:rowOff>
    </xdr:to>
    <xdr:graphicFrame macro="">
      <xdr:nvGraphicFramePr>
        <xdr:cNvPr id="5801130" name="9 Gráfico">
          <a:extLst>
            <a:ext uri="{FF2B5EF4-FFF2-40B4-BE49-F238E27FC236}">
              <a16:creationId xmlns:a16="http://schemas.microsoft.com/office/drawing/2014/main" id="{00000000-0008-0000-0000-0000AA845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435430</xdr:colOff>
      <xdr:row>44</xdr:row>
      <xdr:rowOff>13607</xdr:rowOff>
    </xdr:from>
    <xdr:to>
      <xdr:col>13</xdr:col>
      <xdr:colOff>476250</xdr:colOff>
      <xdr:row>70</xdr:row>
      <xdr:rowOff>0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ADE0B7D0-8F9F-4A64-B696-A836CE037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67</xdr:row>
      <xdr:rowOff>16009</xdr:rowOff>
    </xdr:from>
    <xdr:to>
      <xdr:col>9</xdr:col>
      <xdr:colOff>13608</xdr:colOff>
      <xdr:row>68</xdr:row>
      <xdr:rowOff>165688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8BC0057-C895-4D09-9AD4-BAE71F8692FB}"/>
            </a:ext>
          </a:extLst>
        </xdr:cNvPr>
        <xdr:cNvSpPr txBox="1"/>
      </xdr:nvSpPr>
      <xdr:spPr>
        <a:xfrm>
          <a:off x="11511643" y="13881688"/>
          <a:ext cx="775608" cy="3401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Montserrat" panose="00000500000000000000" pitchFamily="2" charset="0"/>
            </a:rPr>
            <a:t>2020</a:t>
          </a:r>
        </a:p>
      </xdr:txBody>
    </xdr:sp>
    <xdr:clientData/>
  </xdr:twoCellAnchor>
  <xdr:twoCellAnchor>
    <xdr:from>
      <xdr:col>8</xdr:col>
      <xdr:colOff>748393</xdr:colOff>
      <xdr:row>45</xdr:row>
      <xdr:rowOff>81643</xdr:rowOff>
    </xdr:from>
    <xdr:to>
      <xdr:col>10</xdr:col>
      <xdr:colOff>204107</xdr:colOff>
      <xdr:row>45</xdr:row>
      <xdr:rowOff>95251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86834BC-7CE8-4DB4-83C6-78016789E4DB}"/>
            </a:ext>
          </a:extLst>
        </xdr:cNvPr>
        <xdr:cNvCxnSpPr/>
      </xdr:nvCxnSpPr>
      <xdr:spPr bwMode="auto">
        <a:xfrm flipV="1">
          <a:off x="9157607" y="9647464"/>
          <a:ext cx="979714" cy="13608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190501</xdr:colOff>
      <xdr:row>60</xdr:row>
      <xdr:rowOff>122464</xdr:rowOff>
    </xdr:from>
    <xdr:to>
      <xdr:col>8</xdr:col>
      <xdr:colOff>360991</xdr:colOff>
      <xdr:row>61</xdr:row>
      <xdr:rowOff>119265</xdr:rowOff>
    </xdr:to>
    <xdr:sp macro="" textlink="">
      <xdr:nvSpPr>
        <xdr:cNvPr id="3" name="Diagrama de flujo: conector 2">
          <a:extLst>
            <a:ext uri="{FF2B5EF4-FFF2-40B4-BE49-F238E27FC236}">
              <a16:creationId xmlns:a16="http://schemas.microsoft.com/office/drawing/2014/main" id="{9EB12CC8-B601-4745-9543-D6F43FC509B4}"/>
            </a:ext>
          </a:extLst>
        </xdr:cNvPr>
        <xdr:cNvSpPr/>
      </xdr:nvSpPr>
      <xdr:spPr bwMode="auto">
        <a:xfrm>
          <a:off x="8599715" y="12654643"/>
          <a:ext cx="170490" cy="187301"/>
        </a:xfrm>
        <a:prstGeom prst="flowChartConnector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18288" tIns="0" rIns="0" bIns="0" rtlCol="0" anchor="ctr" upright="1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408214</xdr:colOff>
      <xdr:row>0</xdr:row>
      <xdr:rowOff>0</xdr:rowOff>
    </xdr:from>
    <xdr:to>
      <xdr:col>12</xdr:col>
      <xdr:colOff>489858</xdr:colOff>
      <xdr:row>3</xdr:row>
      <xdr:rowOff>231591</xdr:rowOff>
    </xdr:to>
    <xdr:pic>
      <xdr:nvPicPr>
        <xdr:cNvPr id="11" name="Imagen 10" descr="Texto&#10;&#10;Descripción generada automáticamente">
          <a:extLst>
            <a:ext uri="{FF2B5EF4-FFF2-40B4-BE49-F238E27FC236}">
              <a16:creationId xmlns:a16="http://schemas.microsoft.com/office/drawing/2014/main" id="{CC6CD526-548F-4E05-883D-61304227AD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2" r="16550" b="20644"/>
        <a:stretch/>
      </xdr:blipFill>
      <xdr:spPr>
        <a:xfrm>
          <a:off x="7293428" y="0"/>
          <a:ext cx="4667251" cy="857520"/>
        </a:xfrm>
        <a:prstGeom prst="rect">
          <a:avLst/>
        </a:prstGeom>
      </xdr:spPr>
    </xdr:pic>
    <xdr:clientData/>
  </xdr:twoCellAnchor>
  <xdr:twoCellAnchor editAs="oneCell">
    <xdr:from>
      <xdr:col>12</xdr:col>
      <xdr:colOff>449035</xdr:colOff>
      <xdr:row>0</xdr:row>
      <xdr:rowOff>54427</xdr:rowOff>
    </xdr:from>
    <xdr:to>
      <xdr:col>13</xdr:col>
      <xdr:colOff>462643</xdr:colOff>
      <xdr:row>4</xdr:row>
      <xdr:rowOff>4910</xdr:rowOff>
    </xdr:to>
    <xdr:pic>
      <xdr:nvPicPr>
        <xdr:cNvPr id="10" name="Imagen 9" descr="Imagen que contiene Texto&#10;&#10;Descripción generada automáticamente">
          <a:extLst>
            <a:ext uri="{FF2B5EF4-FFF2-40B4-BE49-F238E27FC236}">
              <a16:creationId xmlns:a16="http://schemas.microsoft.com/office/drawing/2014/main" id="{952B8058-A37A-43C1-9ABB-47D5FEBCA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9856" y="54427"/>
          <a:ext cx="775608" cy="8213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12</xdr:col>
      <xdr:colOff>766688</xdr:colOff>
      <xdr:row>61</xdr:row>
      <xdr:rowOff>127527</xdr:rowOff>
    </xdr:to>
    <xdr:graphicFrame macro="">
      <xdr:nvGraphicFramePr>
        <xdr:cNvPr id="9" name="Chart 16">
          <a:extLst>
            <a:ext uri="{FF2B5EF4-FFF2-40B4-BE49-F238E27FC236}">
              <a16:creationId xmlns:a16="http://schemas.microsoft.com/office/drawing/2014/main" id="{1148A8F2-B381-4CEA-B620-ED53320CF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969819</xdr:colOff>
      <xdr:row>25</xdr:row>
      <xdr:rowOff>173183</xdr:rowOff>
    </xdr:from>
    <xdr:to>
      <xdr:col>20</xdr:col>
      <xdr:colOff>8745683</xdr:colOff>
      <xdr:row>61</xdr:row>
      <xdr:rowOff>95250</xdr:rowOff>
    </xdr:to>
    <xdr:graphicFrame macro="">
      <xdr:nvGraphicFramePr>
        <xdr:cNvPr id="10" name="5 Gráfico">
          <a:extLst>
            <a:ext uri="{FF2B5EF4-FFF2-40B4-BE49-F238E27FC236}">
              <a16:creationId xmlns:a16="http://schemas.microsoft.com/office/drawing/2014/main" id="{29C4BCFB-33C8-4093-B8B8-CC43084D6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281439</xdr:colOff>
      <xdr:row>4</xdr:row>
      <xdr:rowOff>150537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8C6ACF-2527-4F78-A16D-0040AF3C3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42455"/>
          <a:ext cx="5407621" cy="8779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0.67853</cdr:x>
      <cdr:y>0.88991</cdr:y>
    </cdr:from>
    <cdr:to>
      <cdr:x>0.83468</cdr:x>
      <cdr:y>0.9555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68BC0057-C895-4D09-9AD4-BAE71F8692FB}"/>
            </a:ext>
          </a:extLst>
        </cdr:cNvPr>
        <cdr:cNvSpPr txBox="1"/>
      </cdr:nvSpPr>
      <cdr:spPr>
        <a:xfrm xmlns:a="http://schemas.openxmlformats.org/drawingml/2006/main">
          <a:off x="4182482" y="4540925"/>
          <a:ext cx="962514" cy="33468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>
              <a:latin typeface="Montserrat" panose="00000500000000000000" pitchFamily="2" charset="0"/>
            </a:rPr>
            <a:t>2021</a:t>
          </a:r>
        </a:p>
      </cdr:txBody>
    </cdr:sp>
  </cdr:relSizeAnchor>
  <cdr:relSizeAnchor xmlns:cdr="http://schemas.openxmlformats.org/drawingml/2006/chartDrawing">
    <cdr:from>
      <cdr:x>0.43856</cdr:x>
      <cdr:y>0.02133</cdr:y>
    </cdr:from>
    <cdr:to>
      <cdr:x>0.77004</cdr:x>
      <cdr:y>0.07733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2F3AE8EF-DA51-4D42-A36C-028A4595E729}"/>
            </a:ext>
          </a:extLst>
        </cdr:cNvPr>
        <cdr:cNvSpPr txBox="1"/>
      </cdr:nvSpPr>
      <cdr:spPr>
        <a:xfrm xmlns:a="http://schemas.openxmlformats.org/drawingml/2006/main">
          <a:off x="2178380" y="108858"/>
          <a:ext cx="164646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100" b="1">
              <a:solidFill>
                <a:sysClr val="windowText" lastClr="000000"/>
              </a:solidFill>
              <a:latin typeface="Montserrat" panose="00000500000000000000" pitchFamily="2" charset="0"/>
            </a:rPr>
            <a:t>ARRIBOS</a:t>
          </a:r>
          <a:r>
            <a:rPr lang="es-MX" sz="1100">
              <a:latin typeface="Montserrat" panose="00000500000000000000" pitchFamily="2" charset="0"/>
            </a:rPr>
            <a:t> </a:t>
          </a:r>
        </a:p>
      </cdr:txBody>
    </cdr:sp>
  </cdr:relSizeAnchor>
  <cdr:relSizeAnchor xmlns:cdr="http://schemas.openxmlformats.org/drawingml/2006/chartDrawing">
    <cdr:from>
      <cdr:x>0.71338</cdr:x>
      <cdr:y>0.52687</cdr:y>
    </cdr:from>
    <cdr:to>
      <cdr:x>0.74077</cdr:x>
      <cdr:y>0.55887</cdr:y>
    </cdr:to>
    <cdr:sp macro="" textlink="">
      <cdr:nvSpPr>
        <cdr:cNvPr id="4" name="Diagrama de flujo: conector 3">
          <a:extLst xmlns:a="http://schemas.openxmlformats.org/drawingml/2006/main">
            <a:ext uri="{FF2B5EF4-FFF2-40B4-BE49-F238E27FC236}">
              <a16:creationId xmlns:a16="http://schemas.microsoft.com/office/drawing/2014/main" id="{9EB12CC8-B601-4745-9543-D6F43FC509B4}"/>
            </a:ext>
          </a:extLst>
        </cdr:cNvPr>
        <cdr:cNvSpPr/>
      </cdr:nvSpPr>
      <cdr:spPr bwMode="auto">
        <a:xfrm xmlns:a="http://schemas.openxmlformats.org/drawingml/2006/main">
          <a:off x="4397314" y="2688431"/>
          <a:ext cx="168832" cy="163286"/>
        </a:xfrm>
        <a:prstGeom xmlns:a="http://schemas.openxmlformats.org/drawingml/2006/main" prst="flowChartConnector">
          <a:avLst/>
        </a:prstGeom>
        <a:solidFill xmlns:a="http://schemas.openxmlformats.org/drawingml/2006/main">
          <a:schemeClr val="bg1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algn="ctr" rotWithShape="0">
            <a:srgbClr val="000000"/>
          </a:outerShdw>
        </a:effectLst>
      </cdr:spPr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MX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1248148</xdr:colOff>
      <xdr:row>22</xdr:row>
      <xdr:rowOff>35999</xdr:rowOff>
    </xdr:from>
    <xdr:to>
      <xdr:col>15</xdr:col>
      <xdr:colOff>1324842</xdr:colOff>
      <xdr:row>63</xdr:row>
      <xdr:rowOff>121227</xdr:rowOff>
    </xdr:to>
    <xdr:graphicFrame macro="">
      <xdr:nvGraphicFramePr>
        <xdr:cNvPr id="6232069" name="Chart 3">
          <a:extLst>
            <a:ext uri="{FF2B5EF4-FFF2-40B4-BE49-F238E27FC236}">
              <a16:creationId xmlns:a16="http://schemas.microsoft.com/office/drawing/2014/main" id="{00000000-0008-0000-0100-000005185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1952568</xdr:colOff>
      <xdr:row>27</xdr:row>
      <xdr:rowOff>103910</xdr:rowOff>
    </xdr:from>
    <xdr:to>
      <xdr:col>26</xdr:col>
      <xdr:colOff>196994</xdr:colOff>
      <xdr:row>60</xdr:row>
      <xdr:rowOff>0</xdr:rowOff>
    </xdr:to>
    <xdr:graphicFrame macro="">
      <xdr:nvGraphicFramePr>
        <xdr:cNvPr id="6232070" name="Chart 22">
          <a:extLst>
            <a:ext uri="{FF2B5EF4-FFF2-40B4-BE49-F238E27FC236}">
              <a16:creationId xmlns:a16="http://schemas.microsoft.com/office/drawing/2014/main" id="{00000000-0008-0000-0100-000006185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304800</xdr:colOff>
      <xdr:row>1</xdr:row>
      <xdr:rowOff>0</xdr:rowOff>
    </xdr:from>
    <xdr:to>
      <xdr:col>2</xdr:col>
      <xdr:colOff>1743094</xdr:colOff>
      <xdr:row>4</xdr:row>
      <xdr:rowOff>192100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37685D-2FA1-4A76-9537-AB7E5D70B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" y="228600"/>
          <a:ext cx="5407621" cy="87790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0.50443</cdr:x>
      <cdr:y>0.52879</cdr:y>
    </cdr:from>
    <cdr:to>
      <cdr:x>0.51896</cdr:x>
      <cdr:y>0.59882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3507" y="2094777"/>
          <a:ext cx="91883" cy="280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MX" sz="132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262728</xdr:colOff>
      <xdr:row>62</xdr:row>
      <xdr:rowOff>119062</xdr:rowOff>
    </xdr:from>
    <xdr:to>
      <xdr:col>21</xdr:col>
      <xdr:colOff>404812</xdr:colOff>
      <xdr:row>73</xdr:row>
      <xdr:rowOff>95250</xdr:rowOff>
    </xdr:to>
    <xdr:graphicFrame macro="">
      <xdr:nvGraphicFramePr>
        <xdr:cNvPr id="4711907" name="Chart 2522">
          <a:extLst>
            <a:ext uri="{FF2B5EF4-FFF2-40B4-BE49-F238E27FC236}">
              <a16:creationId xmlns:a16="http://schemas.microsoft.com/office/drawing/2014/main" id="{00000000-0008-0000-0200-0000E3E54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353786</xdr:colOff>
      <xdr:row>15</xdr:row>
      <xdr:rowOff>113902</xdr:rowOff>
    </xdr:from>
    <xdr:to>
      <xdr:col>14</xdr:col>
      <xdr:colOff>415637</xdr:colOff>
      <xdr:row>50</xdr:row>
      <xdr:rowOff>121226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217715</xdr:colOff>
      <xdr:row>0</xdr:row>
      <xdr:rowOff>190501</xdr:rowOff>
    </xdr:from>
    <xdr:to>
      <xdr:col>2</xdr:col>
      <xdr:colOff>1434336</xdr:colOff>
      <xdr:row>4</xdr:row>
      <xdr:rowOff>88687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D3B1196-644A-449A-910F-2681A345E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7715" y="190501"/>
          <a:ext cx="5407621" cy="877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116196</xdr:colOff>
      <xdr:row>22</xdr:row>
      <xdr:rowOff>155864</xdr:rowOff>
    </xdr:from>
    <xdr:to>
      <xdr:col>38</xdr:col>
      <xdr:colOff>294409</xdr:colOff>
      <xdr:row>75</xdr:row>
      <xdr:rowOff>103910</xdr:rowOff>
    </xdr:to>
    <xdr:graphicFrame macro="">
      <xdr:nvGraphicFramePr>
        <xdr:cNvPr id="6035605" name="5 Gráfico">
          <a:extLst>
            <a:ext uri="{FF2B5EF4-FFF2-40B4-BE49-F238E27FC236}">
              <a16:creationId xmlns:a16="http://schemas.microsoft.com/office/drawing/2014/main" id="{00000000-0008-0000-0300-00009518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18</xdr:row>
      <xdr:rowOff>57728</xdr:rowOff>
    </xdr:from>
    <xdr:to>
      <xdr:col>13</xdr:col>
      <xdr:colOff>87809</xdr:colOff>
      <xdr:row>45</xdr:row>
      <xdr:rowOff>152401</xdr:rowOff>
    </xdr:to>
    <xdr:graphicFrame macro="">
      <xdr:nvGraphicFramePr>
        <xdr:cNvPr id="6035606" name="Chart 1030">
          <a:extLst>
            <a:ext uri="{FF2B5EF4-FFF2-40B4-BE49-F238E27FC236}">
              <a16:creationId xmlns:a16="http://schemas.microsoft.com/office/drawing/2014/main" id="{00000000-0008-0000-0300-00009618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38099</xdr:colOff>
      <xdr:row>46</xdr:row>
      <xdr:rowOff>85726</xdr:rowOff>
    </xdr:from>
    <xdr:to>
      <xdr:col>13</xdr:col>
      <xdr:colOff>675408</xdr:colOff>
      <xdr:row>77</xdr:row>
      <xdr:rowOff>134471</xdr:rowOff>
    </xdr:to>
    <xdr:graphicFrame macro="">
      <xdr:nvGraphicFramePr>
        <xdr:cNvPr id="6035608" name="Chart 1033">
          <a:extLst>
            <a:ext uri="{FF2B5EF4-FFF2-40B4-BE49-F238E27FC236}">
              <a16:creationId xmlns:a16="http://schemas.microsoft.com/office/drawing/2014/main" id="{00000000-0008-0000-0300-00009818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388623</xdr:colOff>
      <xdr:row>89</xdr:row>
      <xdr:rowOff>78297</xdr:rowOff>
    </xdr:from>
    <xdr:to>
      <xdr:col>26</xdr:col>
      <xdr:colOff>23429</xdr:colOff>
      <xdr:row>115</xdr:row>
      <xdr:rowOff>87608</xdr:rowOff>
    </xdr:to>
    <xdr:graphicFrame macro="">
      <xdr:nvGraphicFramePr>
        <xdr:cNvPr id="6035609" name="11 Gráfico">
          <a:extLst>
            <a:ext uri="{FF2B5EF4-FFF2-40B4-BE49-F238E27FC236}">
              <a16:creationId xmlns:a16="http://schemas.microsoft.com/office/drawing/2014/main" id="{00000000-0008-0000-0300-00009918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670478</xdr:colOff>
      <xdr:row>27</xdr:row>
      <xdr:rowOff>43658</xdr:rowOff>
    </xdr:from>
    <xdr:to>
      <xdr:col>30</xdr:col>
      <xdr:colOff>128995</xdr:colOff>
      <xdr:row>27</xdr:row>
      <xdr:rowOff>72007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 bwMode="auto">
        <a:xfrm flipV="1">
          <a:off x="10151685" y="6754951"/>
          <a:ext cx="22428000" cy="28349"/>
        </a:xfrm>
        <a:prstGeom prst="line">
          <a:avLst/>
        </a:prstGeom>
        <a:solidFill>
          <a:srgbClr val="00CC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</xdr:cxnSp>
    <xdr:clientData/>
  </xdr:twoCellAnchor>
  <xdr:twoCellAnchor>
    <xdr:from>
      <xdr:col>12</xdr:col>
      <xdr:colOff>369093</xdr:colOff>
      <xdr:row>46</xdr:row>
      <xdr:rowOff>95250</xdr:rowOff>
    </xdr:from>
    <xdr:to>
      <xdr:col>14</xdr:col>
      <xdr:colOff>116681</xdr:colOff>
      <xdr:row>52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8643937" y="7512844"/>
          <a:ext cx="914400" cy="914400"/>
        </a:xfrm>
        <a:prstGeom prst="line">
          <a:avLst/>
        </a:prstGeom>
        <a:solidFill>
          <a:srgbClr val="00CC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</xdr:cxnSp>
    <xdr:clientData/>
  </xdr:twoCellAnchor>
  <xdr:twoCellAnchor>
    <xdr:from>
      <xdr:col>12</xdr:col>
      <xdr:colOff>329046</xdr:colOff>
      <xdr:row>44</xdr:row>
      <xdr:rowOff>142875</xdr:rowOff>
    </xdr:from>
    <xdr:to>
      <xdr:col>34</xdr:col>
      <xdr:colOff>686233</xdr:colOff>
      <xdr:row>46</xdr:row>
      <xdr:rowOff>95250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 bwMode="auto">
        <a:xfrm flipV="1">
          <a:off x="14114319" y="10100830"/>
          <a:ext cx="23684778" cy="333375"/>
        </a:xfrm>
        <a:prstGeom prst="line">
          <a:avLst/>
        </a:prstGeom>
        <a:solidFill>
          <a:srgbClr val="00CC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</xdr:cxnSp>
    <xdr:clientData/>
  </xdr:twoCellAnchor>
  <xdr:twoCellAnchor>
    <xdr:from>
      <xdr:col>23</xdr:col>
      <xdr:colOff>689355</xdr:colOff>
      <xdr:row>52</xdr:row>
      <xdr:rowOff>78653</xdr:rowOff>
    </xdr:from>
    <xdr:to>
      <xdr:col>28</xdr:col>
      <xdr:colOff>153390</xdr:colOff>
      <xdr:row>57</xdr:row>
      <xdr:rowOff>71438</xdr:rowOff>
    </xdr:to>
    <xdr:sp macro="" textlink="">
      <xdr:nvSpPr>
        <xdr:cNvPr id="15" name="13 CuadroText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7478418" y="12461153"/>
          <a:ext cx="4464660" cy="11834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2000" b="1">
              <a:solidFill>
                <a:schemeClr val="tx1"/>
              </a:solidFill>
              <a:latin typeface="Montserrat" panose="00000500000000000000" pitchFamily="2" charset="0"/>
            </a:rPr>
            <a:t>Promedio:   31,042 </a:t>
          </a:r>
          <a:r>
            <a:rPr lang="es-MX" sz="2000" b="1" baseline="0">
              <a:solidFill>
                <a:schemeClr val="tx1"/>
              </a:solidFill>
              <a:latin typeface="Montserrat" panose="00000500000000000000" pitchFamily="2" charset="0"/>
            </a:rPr>
            <a:t>TEUS</a:t>
          </a:r>
        </a:p>
      </xdr:txBody>
    </xdr:sp>
    <xdr:clientData/>
  </xdr:twoCellAnchor>
  <xdr:twoCellAnchor editAs="oneCell">
    <xdr:from>
      <xdr:col>0</xdr:col>
      <xdr:colOff>0</xdr:colOff>
      <xdr:row>0</xdr:row>
      <xdr:rowOff>155864</xdr:rowOff>
    </xdr:from>
    <xdr:to>
      <xdr:col>4</xdr:col>
      <xdr:colOff>212166</xdr:colOff>
      <xdr:row>4</xdr:row>
      <xdr:rowOff>63946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F78F47B-C2B7-4F8C-AC55-0E343FAA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55864"/>
          <a:ext cx="5407621" cy="877900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0.03177</cdr:x>
      <cdr:y>0.45601</cdr:y>
    </cdr:from>
    <cdr:to>
      <cdr:x>0.98476</cdr:x>
      <cdr:y>0.46434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BB77E79E-AB0D-478C-BAB5-5434A918F26A}"/>
            </a:ext>
          </a:extLst>
        </cdr:cNvPr>
        <cdr:cNvCxnSpPr/>
      </cdr:nvCxnSpPr>
      <cdr:spPr bwMode="auto">
        <a:xfrm xmlns:a="http://schemas.openxmlformats.org/drawingml/2006/main" flipV="1">
          <a:off x="471488" y="3912395"/>
          <a:ext cx="14144625" cy="71437"/>
        </a:xfrm>
        <a:prstGeom xmlns:a="http://schemas.openxmlformats.org/drawingml/2006/main" prst="line">
          <a:avLst/>
        </a:prstGeom>
        <a:solidFill xmlns:a="http://schemas.openxmlformats.org/drawingml/2006/main">
          <a:srgbClr val="00CCFF"/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outerShdw dist="35921" dir="2700000" algn="ctr" rotWithShape="0">
            <a:srgbClr val="000000"/>
          </a:outerShdw>
        </a:effectLst>
      </cdr:spPr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0.36181</cdr:x>
      <cdr:y>0.03728</cdr:y>
    </cdr:from>
    <cdr:to>
      <cdr:x>0.66378</cdr:x>
      <cdr:y>0.14645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6A889835-ECB7-447E-9ADF-BD940DD653F6}"/>
            </a:ext>
          </a:extLst>
        </cdr:cNvPr>
        <cdr:cNvSpPr txBox="1"/>
      </cdr:nvSpPr>
      <cdr:spPr>
        <a:xfrm xmlns:a="http://schemas.openxmlformats.org/drawingml/2006/main">
          <a:off x="5671705" y="202045"/>
          <a:ext cx="4733636" cy="59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0.39772</cdr:x>
      <cdr:y>0.03994</cdr:y>
    </cdr:from>
    <cdr:to>
      <cdr:x>0.68312</cdr:x>
      <cdr:y>0.18639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0BCBDF17-C9A2-40EE-AC79-29779B44D901}"/>
            </a:ext>
          </a:extLst>
        </cdr:cNvPr>
        <cdr:cNvSpPr txBox="1"/>
      </cdr:nvSpPr>
      <cdr:spPr>
        <a:xfrm xmlns:a="http://schemas.openxmlformats.org/drawingml/2006/main">
          <a:off x="6234545" y="216477"/>
          <a:ext cx="4473864" cy="79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>
              <a:latin typeface="Montserrat" panose="00000500000000000000" pitchFamily="2" charset="0"/>
            </a:rPr>
            <a:t>MOVIMIENTO DE CONTENEDORES EN TEUS</a:t>
          </a:r>
        </a:p>
        <a:p xmlns:a="http://schemas.openxmlformats.org/drawingml/2006/main">
          <a:pPr algn="ctr"/>
          <a:r>
            <a:rPr lang="es-MX" sz="1100" b="1">
              <a:latin typeface="Montserrat" panose="00000500000000000000" pitchFamily="2" charset="0"/>
            </a:rPr>
            <a:t> 2021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0.4221</cdr:x>
      <cdr:y>0.02476</cdr:y>
    </cdr:from>
    <cdr:to>
      <cdr:x>0.65796</cdr:x>
      <cdr:y>0.12565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339B6FFA-12CA-4EB3-A275-E4D93E185C9C}"/>
            </a:ext>
          </a:extLst>
        </cdr:cNvPr>
        <cdr:cNvSpPr txBox="1"/>
      </cdr:nvSpPr>
      <cdr:spPr>
        <a:xfrm xmlns:a="http://schemas.openxmlformats.org/drawingml/2006/main">
          <a:off x="6586105" y="145183"/>
          <a:ext cx="3680114" cy="591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MX" sz="1100" b="1">
              <a:effectLst/>
              <a:latin typeface="Montserrat" panose="00000500000000000000" pitchFamily="2" charset="0"/>
              <a:ea typeface="+mn-ea"/>
              <a:cs typeface="+mn-cs"/>
            </a:rPr>
            <a:t>MOVIMIENTO DE CONTENEDORES EN TEUS</a:t>
          </a:r>
          <a:endParaRPr lang="es-MX">
            <a:effectLst/>
            <a:latin typeface="Montserrat" panose="00000500000000000000" pitchFamily="2" charset="0"/>
          </a:endParaRPr>
        </a:p>
        <a:p xmlns:a="http://schemas.openxmlformats.org/drawingml/2006/main">
          <a:pPr algn="ctr"/>
          <a:r>
            <a:rPr lang="es-MX" sz="1100" b="1">
              <a:effectLst/>
              <a:latin typeface="Montserrat" panose="00000500000000000000" pitchFamily="2" charset="0"/>
              <a:ea typeface="+mn-ea"/>
              <a:cs typeface="+mn-cs"/>
            </a:rPr>
            <a:t> 2021-2020-2019</a:t>
          </a:r>
          <a:endParaRPr lang="es-MX">
            <a:effectLst/>
            <a:latin typeface="Montserrat" panose="00000500000000000000" pitchFamily="2" charset="0"/>
          </a:endParaRPr>
        </a:p>
        <a:p xmlns:a="http://schemas.openxmlformats.org/drawingml/2006/main">
          <a:endParaRPr lang="es-MX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peraciones\Estadisticas%20API%20Ensenada\Estadisticas%20Mexico%202021\MARZO\Acumulado%20Mensual%20API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sumen Gral"/>
      <sheetName val="2.Cruceros"/>
      <sheetName val="3. Teus "/>
      <sheetName val="4. Cargas"/>
      <sheetName val="5. Arribos"/>
      <sheetName val="6. Historico"/>
      <sheetName val="Hoja1"/>
      <sheetName val="7. Sauzal "/>
      <sheetName val="8. Rendimientos"/>
      <sheetName val="9.-Puertos de Mexico"/>
      <sheetName val="10.-Tesoreria"/>
      <sheetName val="11.-AMANAC"/>
      <sheetName val="12.-Refis"/>
      <sheetName val="Hoja5"/>
    </sheetNames>
    <sheetDataSet>
      <sheetData sheetId="0">
        <row r="46">
          <cell r="D46">
            <v>20668</v>
          </cell>
        </row>
        <row r="82">
          <cell r="N82">
            <v>0</v>
          </cell>
        </row>
      </sheetData>
      <sheetData sheetId="1"/>
      <sheetData sheetId="2">
        <row r="78">
          <cell r="E78">
            <v>14044</v>
          </cell>
        </row>
        <row r="79">
          <cell r="E79">
            <v>2196</v>
          </cell>
        </row>
        <row r="80">
          <cell r="E80">
            <v>6410</v>
          </cell>
        </row>
        <row r="81">
          <cell r="E81">
            <v>10100</v>
          </cell>
        </row>
        <row r="82">
          <cell r="E82">
            <v>2</v>
          </cell>
        </row>
        <row r="83">
          <cell r="E83">
            <v>4</v>
          </cell>
        </row>
      </sheetData>
      <sheetData sheetId="3">
        <row r="118">
          <cell r="G118">
            <v>88414.633000000002</v>
          </cell>
        </row>
        <row r="119">
          <cell r="G119">
            <v>2243.3500000000004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CC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CC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70" zoomScaleNormal="70" workbookViewId="0">
      <selection activeCell="B13" sqref="B13:C13"/>
    </sheetView>
  </sheetViews>
  <sheetFormatPr baseColWidth="10" defaultColWidth="11.375" defaultRowHeight="15.75" x14ac:dyDescent="0.2"/>
  <cols>
    <col min="1" max="1" width="23.25" style="5" bestFit="1" customWidth="1"/>
    <col min="2" max="2" width="18.75" style="5" bestFit="1" customWidth="1"/>
    <col min="3" max="3" width="19" style="5" customWidth="1"/>
    <col min="4" max="4" width="18.25" style="5" customWidth="1"/>
    <col min="5" max="5" width="12.25" style="5" customWidth="1"/>
    <col min="6" max="6" width="11.625" style="5" customWidth="1"/>
    <col min="7" max="11" width="11.375" style="5"/>
    <col min="12" max="12" width="11.75" style="5" customWidth="1"/>
    <col min="13" max="13" width="11.375" style="5"/>
    <col min="14" max="14" width="35.25" style="5" customWidth="1"/>
    <col min="15" max="16384" width="11.375" style="5"/>
  </cols>
  <sheetData>
    <row r="1" spans="1:14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8.350000000000001" x14ac:dyDescent="0.2">
      <c r="A2" s="476" t="s">
        <v>143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</row>
    <row r="3" spans="1:14" x14ac:dyDescent="0.2">
      <c r="A3" s="474" t="s">
        <v>119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</row>
    <row r="4" spans="1:14" ht="18.350000000000001" x14ac:dyDescent="0.4">
      <c r="A4" s="472" t="s">
        <v>144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</row>
    <row r="5" spans="1:14" x14ac:dyDescent="0.2">
      <c r="A5" s="4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">
      <c r="A6" s="4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x14ac:dyDescent="0.2">
      <c r="A7" s="4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">
      <c r="A8" s="49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">
      <c r="A9" s="49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21.6" thickBot="1" x14ac:dyDescent="0.25">
      <c r="A10" s="478" t="s">
        <v>84</v>
      </c>
      <c r="B10" s="479"/>
      <c r="C10" s="479"/>
      <c r="D10" s="479"/>
      <c r="E10" s="479"/>
      <c r="F10" s="2"/>
      <c r="G10" s="6"/>
      <c r="H10" s="6"/>
      <c r="I10" s="6"/>
      <c r="J10" s="6"/>
      <c r="K10" s="6"/>
      <c r="L10" s="6"/>
      <c r="M10" s="6"/>
      <c r="N10" s="6"/>
    </row>
    <row r="11" spans="1:14" ht="19" thickBot="1" x14ac:dyDescent="0.25">
      <c r="A11" s="111" t="s">
        <v>16</v>
      </c>
      <c r="B11" s="111">
        <v>2020</v>
      </c>
      <c r="C11" s="111">
        <v>2021</v>
      </c>
      <c r="D11" s="112" t="s">
        <v>127</v>
      </c>
      <c r="E11" s="111" t="s">
        <v>81</v>
      </c>
      <c r="F11" s="3"/>
      <c r="G11" s="6"/>
      <c r="H11" s="6"/>
      <c r="I11" s="6"/>
      <c r="J11" s="6"/>
      <c r="K11" s="6"/>
      <c r="L11" s="6"/>
      <c r="M11" s="6"/>
      <c r="N11" s="6"/>
    </row>
    <row r="12" spans="1:14" ht="18.350000000000001" x14ac:dyDescent="0.2">
      <c r="A12" s="151" t="s">
        <v>40</v>
      </c>
      <c r="B12" s="172">
        <v>1641206.17</v>
      </c>
      <c r="C12" s="157">
        <f>'Trafico-Arribos'!N10</f>
        <v>2062208.0869999998</v>
      </c>
      <c r="D12" s="154">
        <f>+C12-B12</f>
        <v>421001.9169999999</v>
      </c>
      <c r="E12" s="174">
        <f>+(C12-B12)/B12</f>
        <v>0.25651982346617663</v>
      </c>
      <c r="F12" s="3"/>
      <c r="G12" s="6"/>
      <c r="H12" s="6"/>
      <c r="I12" s="6"/>
      <c r="J12" s="6"/>
      <c r="K12" s="6"/>
      <c r="L12" s="6"/>
      <c r="M12" s="6"/>
      <c r="N12" s="6"/>
    </row>
    <row r="13" spans="1:14" ht="18.350000000000001" x14ac:dyDescent="0.2">
      <c r="A13" s="50" t="s">
        <v>41</v>
      </c>
      <c r="B13" s="173">
        <v>845137.65999999992</v>
      </c>
      <c r="C13" s="114">
        <f>'Trafico-Arribos'!N11</f>
        <v>762298.50699999987</v>
      </c>
      <c r="D13" s="27">
        <f>+C13-B13</f>
        <v>-82839.153000000049</v>
      </c>
      <c r="E13" s="175">
        <f>+(C13-B13)/B13</f>
        <v>-9.8018532270825631E-2</v>
      </c>
      <c r="F13" s="3"/>
      <c r="G13" s="6"/>
      <c r="H13" s="6"/>
      <c r="I13" s="6"/>
      <c r="J13" s="6"/>
      <c r="K13" s="6"/>
      <c r="L13" s="6"/>
      <c r="M13" s="6"/>
      <c r="N13" s="6"/>
    </row>
    <row r="14" spans="1:14" ht="18.350000000000001" x14ac:dyDescent="0.2">
      <c r="A14" s="50" t="s">
        <v>64</v>
      </c>
      <c r="B14" s="173">
        <v>691393.25600000005</v>
      </c>
      <c r="C14" s="114">
        <f>'Trafico-Arribos'!N12</f>
        <v>788380.05499999993</v>
      </c>
      <c r="D14" s="27">
        <f>+C14-B14</f>
        <v>96986.798999999883</v>
      </c>
      <c r="E14" s="175">
        <f>+(C14-B14)/B14</f>
        <v>0.14027732865245054</v>
      </c>
      <c r="F14" s="4"/>
      <c r="G14" s="6"/>
      <c r="H14" s="6"/>
      <c r="I14" s="6"/>
      <c r="J14" s="6"/>
      <c r="K14" s="6"/>
      <c r="L14" s="6"/>
      <c r="M14" s="6"/>
      <c r="N14" s="6"/>
    </row>
    <row r="15" spans="1:14" ht="18.350000000000001" thickBot="1" x14ac:dyDescent="0.45">
      <c r="A15" s="155" t="s">
        <v>32</v>
      </c>
      <c r="B15" s="167">
        <f>SUM(B12:B14)</f>
        <v>3177737.0860000001</v>
      </c>
      <c r="C15" s="167">
        <f>SUM(C12:C14)</f>
        <v>3612886.6489999993</v>
      </c>
      <c r="D15" s="158">
        <f>+C15-B15</f>
        <v>435149.56299999915</v>
      </c>
      <c r="E15" s="176">
        <f>(C15-B15)/B15</f>
        <v>0.136936930659593</v>
      </c>
      <c r="F15" s="6"/>
      <c r="G15" s="6"/>
      <c r="H15" s="6"/>
      <c r="I15" s="6"/>
      <c r="J15" s="6"/>
      <c r="K15" s="6"/>
      <c r="L15" s="6"/>
      <c r="M15" s="6"/>
      <c r="N15" s="6"/>
    </row>
    <row r="16" spans="1:14" ht="15.75" customHeight="1" x14ac:dyDescent="0.2">
      <c r="A16" s="51"/>
      <c r="B16" s="52"/>
      <c r="C16" s="53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A17" s="49"/>
      <c r="B17" s="7"/>
      <c r="C17" s="53"/>
      <c r="D17" s="54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A18" s="49"/>
      <c r="B18" s="7"/>
      <c r="C18" s="8"/>
      <c r="D18" s="8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A19" s="49"/>
      <c r="B19" s="6"/>
      <c r="C19" s="6"/>
      <c r="D19" s="9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">
      <c r="A20" s="49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A21" s="49"/>
      <c r="B21" s="6"/>
      <c r="C21" s="6"/>
      <c r="D21" s="6"/>
      <c r="E21" s="10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A22" s="49"/>
      <c r="C22" s="6"/>
      <c r="D22" s="6" t="s">
        <v>116</v>
      </c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A23" s="49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A24" s="49"/>
      <c r="B24" s="6"/>
      <c r="C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4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4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18.350000000000001" x14ac:dyDescent="0.2">
      <c r="A27" s="49"/>
      <c r="B27" s="6"/>
      <c r="C27" s="6"/>
      <c r="D27" s="6"/>
      <c r="E27" s="6"/>
      <c r="F27" s="2"/>
      <c r="G27" s="6"/>
      <c r="H27" s="6"/>
      <c r="I27" s="6"/>
      <c r="J27" s="6"/>
      <c r="K27" s="6"/>
      <c r="L27" s="6"/>
      <c r="M27" s="6"/>
      <c r="N27" s="6"/>
    </row>
    <row r="28" spans="1:14" x14ac:dyDescent="0.2">
      <c r="A28" s="49"/>
      <c r="B28" s="6"/>
      <c r="C28" s="6"/>
      <c r="D28" s="6"/>
      <c r="E28" s="6"/>
      <c r="F28" s="3"/>
      <c r="G28" s="6"/>
      <c r="H28" s="6"/>
      <c r="I28" s="6"/>
      <c r="J28" s="6"/>
      <c r="K28" s="6"/>
      <c r="L28" s="6"/>
      <c r="M28" s="6"/>
      <c r="N28" s="6"/>
    </row>
    <row r="29" spans="1:14" ht="21.6" thickBot="1" x14ac:dyDescent="0.25">
      <c r="A29" s="478" t="s">
        <v>85</v>
      </c>
      <c r="B29" s="479"/>
      <c r="C29" s="479"/>
      <c r="D29" s="479"/>
      <c r="E29" s="479"/>
      <c r="F29" s="3"/>
      <c r="G29" s="6"/>
      <c r="H29" s="6"/>
      <c r="I29" s="6"/>
      <c r="J29" s="6"/>
      <c r="K29" s="6"/>
      <c r="L29" s="6"/>
      <c r="M29" s="6"/>
      <c r="N29" s="6"/>
    </row>
    <row r="30" spans="1:14" ht="19" thickBot="1" x14ac:dyDescent="0.25">
      <c r="A30" s="111" t="s">
        <v>16</v>
      </c>
      <c r="B30" s="111">
        <v>2020</v>
      </c>
      <c r="C30" s="111">
        <v>2021</v>
      </c>
      <c r="D30" s="112" t="s">
        <v>127</v>
      </c>
      <c r="E30" s="111" t="s">
        <v>81</v>
      </c>
      <c r="F30" s="3"/>
      <c r="G30" s="6"/>
      <c r="H30" s="6"/>
      <c r="I30" s="6"/>
      <c r="J30" s="6"/>
      <c r="K30" s="6"/>
      <c r="L30" s="6"/>
      <c r="M30" s="6"/>
      <c r="N30" s="6"/>
    </row>
    <row r="31" spans="1:14" ht="18.350000000000001" x14ac:dyDescent="0.2">
      <c r="A31" s="151" t="s">
        <v>40</v>
      </c>
      <c r="B31" s="152">
        <v>184728</v>
      </c>
      <c r="C31" s="153">
        <f>TEUS!AB9</f>
        <v>201737</v>
      </c>
      <c r="D31" s="154">
        <f>+C31-B31</f>
        <v>17009</v>
      </c>
      <c r="E31" s="174">
        <f>(C31-B31)/B31</f>
        <v>9.2075917023948725E-2</v>
      </c>
      <c r="F31" s="3"/>
      <c r="G31" s="6"/>
      <c r="H31" s="6"/>
      <c r="I31" s="6"/>
      <c r="J31" s="6"/>
      <c r="K31" s="6"/>
      <c r="L31" s="6"/>
      <c r="M31" s="6"/>
      <c r="N31" s="6"/>
    </row>
    <row r="32" spans="1:14" ht="18.350000000000001" x14ac:dyDescent="0.2">
      <c r="A32" s="50" t="s">
        <v>41</v>
      </c>
      <c r="B32" s="28">
        <v>185317</v>
      </c>
      <c r="C32" s="113">
        <f>TEUS!AB10</f>
        <v>192805</v>
      </c>
      <c r="D32" s="27">
        <f>+C32-B32</f>
        <v>7488</v>
      </c>
      <c r="E32" s="175">
        <f>(C32-B32)/B32</f>
        <v>4.0406438696935519E-2</v>
      </c>
      <c r="F32" s="4"/>
      <c r="G32" s="6"/>
      <c r="H32" s="6"/>
      <c r="I32" s="6"/>
      <c r="J32" s="6"/>
      <c r="K32" s="6"/>
      <c r="L32" s="6"/>
      <c r="M32" s="6"/>
      <c r="N32" s="6"/>
    </row>
    <row r="33" spans="1:14" ht="13.6" customHeight="1" x14ac:dyDescent="0.2">
      <c r="A33" s="50" t="s">
        <v>88</v>
      </c>
      <c r="B33" s="28">
        <v>14826</v>
      </c>
      <c r="C33" s="113">
        <f>TEUS!AB11</f>
        <v>369</v>
      </c>
      <c r="D33" s="27">
        <f>+C33-B33</f>
        <v>-14457</v>
      </c>
      <c r="E33" s="175">
        <f>(C33-B33)/B33</f>
        <v>-0.97511129097531368</v>
      </c>
      <c r="F33" s="6"/>
      <c r="G33" s="6"/>
      <c r="H33" s="6"/>
      <c r="I33" s="6"/>
      <c r="J33" s="6"/>
      <c r="K33" s="6"/>
      <c r="L33" s="6"/>
      <c r="M33" s="6"/>
      <c r="N33" s="6"/>
    </row>
    <row r="34" spans="1:14" ht="18.350000000000001" thickBot="1" x14ac:dyDescent="0.45">
      <c r="A34" s="155" t="s">
        <v>32</v>
      </c>
      <c r="B34" s="156">
        <f>SUM(B31:B33)</f>
        <v>384871</v>
      </c>
      <c r="C34" s="156">
        <f>SUM(C31:C33)</f>
        <v>394911</v>
      </c>
      <c r="D34" s="156">
        <f>+C34-B34</f>
        <v>10040</v>
      </c>
      <c r="E34" s="177">
        <f>(C34-B34)/B34</f>
        <v>2.6086662803900526E-2</v>
      </c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4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4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4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4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49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49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">
      <c r="A41" s="4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">
      <c r="A42" s="4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">
      <c r="A43" s="49"/>
      <c r="B43" s="6"/>
      <c r="C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ht="21.6" thickBot="1" x14ac:dyDescent="0.25">
      <c r="A44" s="478" t="s">
        <v>86</v>
      </c>
      <c r="B44" s="479"/>
      <c r="C44" s="479"/>
      <c r="D44" s="479"/>
      <c r="E44" s="479"/>
      <c r="F44" s="6"/>
      <c r="G44" s="6"/>
      <c r="H44" s="6"/>
      <c r="I44" s="6"/>
      <c r="J44" s="11"/>
      <c r="K44" s="6"/>
      <c r="L44" s="6"/>
      <c r="M44" s="6"/>
      <c r="N44" s="6"/>
    </row>
    <row r="45" spans="1:14" ht="19" thickBot="1" x14ac:dyDescent="0.25">
      <c r="A45" s="111" t="s">
        <v>16</v>
      </c>
      <c r="B45" s="111">
        <v>2020</v>
      </c>
      <c r="C45" s="111">
        <v>2021</v>
      </c>
      <c r="D45" s="112" t="s">
        <v>127</v>
      </c>
      <c r="E45" s="111" t="s">
        <v>81</v>
      </c>
      <c r="F45" s="2"/>
      <c r="G45" s="6"/>
      <c r="H45" s="6"/>
      <c r="I45" s="6"/>
      <c r="J45" s="6"/>
      <c r="K45" s="6"/>
      <c r="L45" s="6"/>
      <c r="M45" s="6"/>
      <c r="N45" s="6"/>
    </row>
    <row r="46" spans="1:14" ht="18.350000000000001" x14ac:dyDescent="0.2">
      <c r="A46" s="144" t="s">
        <v>21</v>
      </c>
      <c r="B46" s="145">
        <f>Cruceros!L24</f>
        <v>134647</v>
      </c>
      <c r="C46" s="146">
        <f>Cruceros!M24</f>
        <v>94255</v>
      </c>
      <c r="D46" s="147">
        <f>+C46-B46</f>
        <v>-40392</v>
      </c>
      <c r="E46" s="178">
        <f>(C46-B46)/B46</f>
        <v>-0.29998440366291118</v>
      </c>
      <c r="F46" s="12"/>
      <c r="G46" s="6"/>
      <c r="H46" s="6"/>
      <c r="I46" s="6"/>
      <c r="J46" s="6"/>
      <c r="K46" s="6"/>
      <c r="L46" s="6"/>
      <c r="M46" s="6"/>
      <c r="N46" s="6"/>
    </row>
    <row r="47" spans="1:14" ht="19" thickBot="1" x14ac:dyDescent="0.25">
      <c r="A47" s="148" t="s">
        <v>20</v>
      </c>
      <c r="B47" s="169">
        <f>Cruceros!I24</f>
        <v>65</v>
      </c>
      <c r="C47" s="149">
        <v>99</v>
      </c>
      <c r="D47" s="150">
        <f>+C47-B47</f>
        <v>34</v>
      </c>
      <c r="E47" s="179">
        <f>(C47-B47)/B47</f>
        <v>0.52307692307692311</v>
      </c>
      <c r="F47" s="12"/>
      <c r="G47" s="6"/>
      <c r="H47" s="6"/>
      <c r="I47" s="6"/>
      <c r="J47" s="6"/>
      <c r="K47" s="6"/>
      <c r="L47" s="6"/>
      <c r="M47" s="6"/>
      <c r="N47" s="6"/>
    </row>
    <row r="48" spans="1:14" x14ac:dyDescent="0.2">
      <c r="A48" s="5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">
      <c r="A49" s="55"/>
      <c r="B49" s="6"/>
      <c r="C49" s="6"/>
      <c r="D49" s="6"/>
      <c r="E49" s="56"/>
      <c r="F49" s="6"/>
      <c r="G49" s="6"/>
      <c r="H49" s="6"/>
      <c r="I49" s="6"/>
      <c r="J49" s="6"/>
      <c r="K49" s="6"/>
      <c r="L49" s="6"/>
      <c r="M49" s="471"/>
      <c r="N49" s="6"/>
    </row>
    <row r="50" spans="1:14" x14ac:dyDescent="0.2">
      <c r="A50" s="4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471"/>
      <c r="N50" s="6"/>
    </row>
    <row r="51" spans="1:14" x14ac:dyDescent="0.2">
      <c r="A51" s="4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471"/>
      <c r="N51" s="6"/>
    </row>
    <row r="52" spans="1:14" x14ac:dyDescent="0.2">
      <c r="A52" s="49"/>
      <c r="B52" s="6"/>
      <c r="C52" s="6"/>
      <c r="D52" s="56"/>
      <c r="E52" s="6"/>
      <c r="F52" s="6"/>
      <c r="G52" s="6"/>
      <c r="H52" s="6"/>
      <c r="I52" s="6"/>
      <c r="J52" s="6"/>
      <c r="K52" s="6"/>
      <c r="L52" s="6"/>
      <c r="M52" s="471"/>
      <c r="N52" s="6"/>
    </row>
    <row r="53" spans="1:14" x14ac:dyDescent="0.2">
      <c r="A53" s="57"/>
      <c r="B53" s="7"/>
      <c r="C53" s="6"/>
      <c r="D53" s="6"/>
      <c r="E53" s="6"/>
      <c r="F53" s="6"/>
      <c r="G53" s="6"/>
      <c r="H53" s="6"/>
      <c r="I53" s="6"/>
      <c r="J53" s="6"/>
      <c r="K53" s="6"/>
      <c r="L53" s="6"/>
      <c r="M53" s="471"/>
      <c r="N53" s="6"/>
    </row>
    <row r="54" spans="1:14" x14ac:dyDescent="0.2">
      <c r="A54" s="57"/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  <c r="M54" s="471"/>
      <c r="N54" s="6"/>
    </row>
    <row r="55" spans="1:14" x14ac:dyDescent="0.2">
      <c r="A55" s="57"/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  <c r="M55" s="471"/>
      <c r="N55" s="6"/>
    </row>
    <row r="56" spans="1:14" x14ac:dyDescent="0.2">
      <c r="A56" s="57"/>
      <c r="B56" s="7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2">
      <c r="A57" s="49"/>
      <c r="B57" s="7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">
      <c r="A58" s="4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">
      <c r="A59" s="4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">
      <c r="A60" s="4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">
      <c r="A61" s="49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">
      <c r="A62" s="45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x14ac:dyDescent="0.2">
      <c r="A63" s="45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x14ac:dyDescent="0.2">
      <c r="A64" s="45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">
      <c r="A65" s="4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x14ac:dyDescent="0.2">
      <c r="A66" s="45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">
      <c r="A67" s="45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">
      <c r="A68" s="45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">
      <c r="A69" s="45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">
      <c r="A70" s="45"/>
      <c r="B70" s="13"/>
      <c r="C70" s="46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x14ac:dyDescent="0.2">
      <c r="A71" s="45"/>
      <c r="B71" s="13"/>
      <c r="C71" s="46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ht="16.399999999999999" thickBot="1" x14ac:dyDescent="0.25">
      <c r="A72" s="47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</row>
  </sheetData>
  <sheetProtection algorithmName="SHA-512" hashValue="ukuFLMKuoH79lwrHT7wqUHYNfu9G3eWzF3C9ilIoHJtyiyXZxE1lrsYVRzduMwDFlbGgQ6uRuRCMLPe1Y0s3Sg==" saltValue="4DakmLRgL8ocDUj+8347Xw==" spinCount="100000" sheet="1" objects="1" scenarios="1"/>
  <customSheetViews>
    <customSheetView guid="{15DEB518-703B-4305-B532-81BB1D0327E1}" fitToPage="1" hiddenColumns="1" topLeftCell="A19">
      <selection activeCell="E53" sqref="E53"/>
      <pageMargins left="0.74803149606299213" right="0.47244094488188981" top="0.62992125984251968" bottom="0.6692913385826772" header="0" footer="0"/>
      <pageSetup scale="62" orientation="portrait" horizontalDpi="4294967293" verticalDpi="300" r:id="rId1"/>
      <headerFooter alignWithMargins="0"/>
    </customSheetView>
  </customSheetViews>
  <mergeCells count="7">
    <mergeCell ref="M49:M55"/>
    <mergeCell ref="A4:N4"/>
    <mergeCell ref="A3:N3"/>
    <mergeCell ref="A2:N2"/>
    <mergeCell ref="A10:E10"/>
    <mergeCell ref="A44:E44"/>
    <mergeCell ref="A29:E29"/>
  </mergeCells>
  <phoneticPr fontId="0" type="noConversion"/>
  <pageMargins left="0.74803149606299213" right="0.47244094488188981" top="0.62992125984251968" bottom="0.6692913385826772" header="0" footer="0"/>
  <pageSetup scale="54" orientation="portrait" horizontalDpi="4294967293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90"/>
  <sheetViews>
    <sheetView topLeftCell="B1" zoomScale="55" zoomScaleNormal="55" workbookViewId="0">
      <selection activeCell="B10" sqref="B10:M10"/>
    </sheetView>
  </sheetViews>
  <sheetFormatPr baseColWidth="10" defaultColWidth="11.375" defaultRowHeight="18.350000000000001" x14ac:dyDescent="0.2"/>
  <cols>
    <col min="1" max="1" width="32" style="188" customWidth="1"/>
    <col min="2" max="2" width="27.125" style="188" customWidth="1"/>
    <col min="3" max="3" width="27.375" style="188" customWidth="1"/>
    <col min="4" max="4" width="21.75" style="188" customWidth="1"/>
    <col min="5" max="5" width="20.75" style="188" customWidth="1"/>
    <col min="6" max="6" width="21.125" style="188" customWidth="1"/>
    <col min="7" max="7" width="21.75" style="188" customWidth="1"/>
    <col min="8" max="8" width="21.125" style="188" customWidth="1"/>
    <col min="9" max="10" width="20.75" style="188" customWidth="1"/>
    <col min="11" max="11" width="21.75" style="188" customWidth="1"/>
    <col min="12" max="12" width="21.125" style="188" customWidth="1"/>
    <col min="13" max="13" width="18.875" style="188" bestFit="1" customWidth="1"/>
    <col min="14" max="14" width="23.25" style="188" bestFit="1" customWidth="1"/>
    <col min="15" max="15" width="13.875" style="188" customWidth="1"/>
    <col min="16" max="16" width="45.25" style="188" bestFit="1" customWidth="1"/>
    <col min="17" max="17" width="19.625" style="188" customWidth="1"/>
    <col min="18" max="18" width="10.875" style="188" bestFit="1" customWidth="1"/>
    <col min="19" max="19" width="20.375" style="188" bestFit="1" customWidth="1"/>
    <col min="20" max="20" width="11.25" style="188" customWidth="1"/>
    <col min="21" max="21" width="10.25" style="188" customWidth="1"/>
    <col min="22" max="22" width="17" style="188" customWidth="1"/>
    <col min="23" max="23" width="61.375" style="188" customWidth="1"/>
    <col min="24" max="24" width="20.25" style="188" bestFit="1" customWidth="1"/>
    <col min="25" max="25" width="10.875" style="188" bestFit="1" customWidth="1"/>
    <col min="26" max="26" width="12.625" style="188" bestFit="1" customWidth="1"/>
    <col min="27" max="27" width="15.75" style="188" bestFit="1" customWidth="1"/>
    <col min="28" max="16384" width="11.375" style="188"/>
  </cols>
  <sheetData>
    <row r="1" spans="1:29" x14ac:dyDescent="0.2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5"/>
    </row>
    <row r="2" spans="1:29" x14ac:dyDescent="0.2">
      <c r="A2" s="487" t="str">
        <f>'Comparativo 2020-2021'!A2</f>
        <v>ADMINSITRACIÓN DEL SISTEMA PORTUARIO NACIONAL ENSENADA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2"/>
    </row>
    <row r="3" spans="1:29" x14ac:dyDescent="0.2">
      <c r="A3" s="487" t="str">
        <f>'Comparativo 2020-2021'!A3</f>
        <v>GERENCIA DE COMERCIALIZACIÓN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2"/>
    </row>
    <row r="4" spans="1:29" x14ac:dyDescent="0.2">
      <c r="A4" s="489" t="s">
        <v>51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2"/>
    </row>
    <row r="5" spans="1:29" x14ac:dyDescent="0.2">
      <c r="A5" s="186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93"/>
      <c r="Q5" s="493"/>
      <c r="R5" s="493"/>
      <c r="S5" s="493"/>
      <c r="T5" s="493"/>
      <c r="U5" s="493"/>
      <c r="V5" s="493"/>
      <c r="W5" s="41"/>
      <c r="X5" s="41"/>
      <c r="Y5" s="41"/>
      <c r="Z5" s="41"/>
      <c r="AA5" s="41"/>
      <c r="AB5" s="42"/>
    </row>
    <row r="6" spans="1:29" ht="9.85" customHeight="1" x14ac:dyDescent="0.2">
      <c r="A6" s="18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313"/>
      <c r="Q6" s="313"/>
      <c r="R6" s="313"/>
      <c r="S6" s="313"/>
      <c r="T6" s="313"/>
      <c r="U6" s="313"/>
      <c r="V6" s="313"/>
      <c r="X6" s="41"/>
      <c r="Y6" s="41"/>
      <c r="Z6" s="41"/>
      <c r="AA6" s="41"/>
      <c r="AB6" s="42"/>
    </row>
    <row r="7" spans="1:29" ht="37.5" customHeight="1" thickBot="1" x14ac:dyDescent="0.25">
      <c r="A7" s="186"/>
      <c r="B7" s="41"/>
      <c r="C7" s="41"/>
      <c r="D7" s="41"/>
      <c r="E7" s="41"/>
      <c r="F7" s="41"/>
      <c r="G7" s="41"/>
      <c r="H7" s="41"/>
      <c r="I7" s="254"/>
      <c r="J7" s="254"/>
      <c r="K7" s="254"/>
      <c r="L7" s="254"/>
      <c r="M7" s="254"/>
      <c r="N7" s="41"/>
      <c r="O7" s="41"/>
      <c r="P7" s="494" t="s">
        <v>101</v>
      </c>
      <c r="Q7" s="495"/>
      <c r="R7" s="495"/>
      <c r="S7" s="495"/>
      <c r="T7" s="495"/>
      <c r="U7" s="494"/>
      <c r="V7" s="494"/>
      <c r="W7" s="314"/>
      <c r="X7" s="41"/>
      <c r="Y7" s="41"/>
      <c r="Z7" s="41"/>
      <c r="AA7" s="41"/>
      <c r="AB7" s="42"/>
    </row>
    <row r="8" spans="1:29" ht="19" thickBot="1" x14ac:dyDescent="0.25">
      <c r="A8" s="487" t="s">
        <v>137</v>
      </c>
      <c r="B8" s="488"/>
      <c r="C8" s="488"/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8"/>
      <c r="P8" s="484" t="s">
        <v>29</v>
      </c>
      <c r="Q8" s="480">
        <v>2021</v>
      </c>
      <c r="R8" s="481"/>
      <c r="S8" s="480">
        <v>2020</v>
      </c>
      <c r="T8" s="486"/>
      <c r="U8" s="484" t="s">
        <v>58</v>
      </c>
      <c r="V8" s="484" t="s">
        <v>80</v>
      </c>
      <c r="W8" s="482" t="s">
        <v>102</v>
      </c>
      <c r="X8" s="480">
        <v>2019</v>
      </c>
      <c r="Y8" s="481"/>
      <c r="Z8" s="482" t="s">
        <v>58</v>
      </c>
      <c r="AA8" s="484" t="s">
        <v>80</v>
      </c>
      <c r="AB8" s="315"/>
      <c r="AC8" s="316"/>
    </row>
    <row r="9" spans="1:29" ht="19" thickBot="1" x14ac:dyDescent="0.25">
      <c r="A9" s="227" t="s">
        <v>29</v>
      </c>
      <c r="B9" s="317" t="s">
        <v>0</v>
      </c>
      <c r="C9" s="317" t="s">
        <v>1</v>
      </c>
      <c r="D9" s="317" t="s">
        <v>2</v>
      </c>
      <c r="E9" s="317" t="s">
        <v>3</v>
      </c>
      <c r="F9" s="317" t="s">
        <v>4</v>
      </c>
      <c r="G9" s="317" t="s">
        <v>5</v>
      </c>
      <c r="H9" s="317" t="s">
        <v>6</v>
      </c>
      <c r="I9" s="317" t="s">
        <v>7</v>
      </c>
      <c r="J9" s="317" t="s">
        <v>8</v>
      </c>
      <c r="K9" s="317" t="s">
        <v>9</v>
      </c>
      <c r="L9" s="317" t="s">
        <v>10</v>
      </c>
      <c r="M9" s="317" t="s">
        <v>12</v>
      </c>
      <c r="N9" s="317" t="s">
        <v>14</v>
      </c>
      <c r="O9" s="317" t="s">
        <v>53</v>
      </c>
      <c r="P9" s="485"/>
      <c r="Q9" s="318" t="s">
        <v>96</v>
      </c>
      <c r="R9" s="319" t="s">
        <v>65</v>
      </c>
      <c r="S9" s="318" t="s">
        <v>96</v>
      </c>
      <c r="T9" s="320" t="s">
        <v>65</v>
      </c>
      <c r="U9" s="485"/>
      <c r="V9" s="485"/>
      <c r="W9" s="483"/>
      <c r="X9" s="318" t="s">
        <v>96</v>
      </c>
      <c r="Y9" s="319" t="s">
        <v>65</v>
      </c>
      <c r="Z9" s="483"/>
      <c r="AA9" s="485"/>
      <c r="AB9" s="42"/>
    </row>
    <row r="10" spans="1:29" ht="91.65" x14ac:dyDescent="0.2">
      <c r="A10" s="321" t="s">
        <v>30</v>
      </c>
      <c r="B10" s="322">
        <v>33761.396000000001</v>
      </c>
      <c r="C10" s="187">
        <v>22255.052</v>
      </c>
      <c r="D10" s="187">
        <v>34386.544999999998</v>
      </c>
      <c r="E10" s="187">
        <v>25145.620000000003</v>
      </c>
      <c r="F10" s="187">
        <v>76073.459999999992</v>
      </c>
      <c r="G10" s="187">
        <v>69288.550999999992</v>
      </c>
      <c r="H10" s="187">
        <v>27797.461999999996</v>
      </c>
      <c r="I10" s="187">
        <v>45678.055</v>
      </c>
      <c r="J10" s="323">
        <v>43142.705000000002</v>
      </c>
      <c r="K10" s="187">
        <v>48398.593000000008</v>
      </c>
      <c r="L10" s="187">
        <v>41870.864000000001</v>
      </c>
      <c r="M10" s="187">
        <v>58358.376000000004</v>
      </c>
      <c r="N10" s="324">
        <f t="shared" ref="N10:N16" si="0">SUM(B10:M10)</f>
        <v>526156.679</v>
      </c>
      <c r="O10" s="325">
        <f>+N10/N17</f>
        <v>0.14471007880313597</v>
      </c>
      <c r="P10" s="321" t="s">
        <v>30</v>
      </c>
      <c r="Q10" s="326">
        <f t="shared" ref="Q10:Q16" si="1">N10</f>
        <v>526156.679</v>
      </c>
      <c r="R10" s="327">
        <f>+Q10/Q17</f>
        <v>0.14471007880313591</v>
      </c>
      <c r="S10" s="328">
        <v>291159.03999999998</v>
      </c>
      <c r="T10" s="329">
        <f>+S10/S17</f>
        <v>8.5889820311510962E-2</v>
      </c>
      <c r="U10" s="330">
        <f t="shared" ref="U10:U16" si="2">+(Q10-S10)/S10</f>
        <v>0.80711091436487781</v>
      </c>
      <c r="V10" s="279">
        <f>+Q10-S10</f>
        <v>234997.63900000002</v>
      </c>
      <c r="W10" s="450" t="s">
        <v>147</v>
      </c>
      <c r="X10" s="331">
        <v>293596</v>
      </c>
      <c r="Y10" s="329">
        <f>+X10/X17</f>
        <v>9.5152195352451965E-2</v>
      </c>
      <c r="Z10" s="332">
        <f t="shared" ref="Z10:Z20" si="3">(+Q10-X10)/X10</f>
        <v>0.79211119701903299</v>
      </c>
      <c r="AA10" s="326">
        <f t="shared" ref="AA10:AA19" si="4">+Q10-X10</f>
        <v>232560.679</v>
      </c>
      <c r="AB10" s="42"/>
    </row>
    <row r="11" spans="1:29" ht="170.2" customHeight="1" x14ac:dyDescent="0.2">
      <c r="A11" s="321" t="s">
        <v>31</v>
      </c>
      <c r="B11" s="187">
        <v>142439.70000000001</v>
      </c>
      <c r="C11" s="187">
        <v>145093.69</v>
      </c>
      <c r="D11" s="187">
        <v>152345.33000000002</v>
      </c>
      <c r="E11" s="187">
        <v>191479.32</v>
      </c>
      <c r="F11" s="187">
        <v>162897.78</v>
      </c>
      <c r="G11" s="322">
        <v>203382.82</v>
      </c>
      <c r="H11" s="322">
        <v>153357.51999999999</v>
      </c>
      <c r="I11" s="187">
        <v>222387.92</v>
      </c>
      <c r="J11" s="323">
        <v>173671.91000000003</v>
      </c>
      <c r="K11" s="187">
        <v>160990.62</v>
      </c>
      <c r="L11" s="187">
        <v>174565.84999999998</v>
      </c>
      <c r="M11" s="187">
        <v>174878.34999999998</v>
      </c>
      <c r="N11" s="333">
        <f t="shared" si="0"/>
        <v>2057490.8100000005</v>
      </c>
      <c r="O11" s="334">
        <f>+N11/N17</f>
        <v>0.56587641882205986</v>
      </c>
      <c r="P11" s="321" t="s">
        <v>31</v>
      </c>
      <c r="Q11" s="326">
        <f t="shared" si="1"/>
        <v>2057490.8100000005</v>
      </c>
      <c r="R11" s="327">
        <f>+Q11/Q17</f>
        <v>0.56587641882205963</v>
      </c>
      <c r="S11" s="331">
        <v>2060688.1900000002</v>
      </c>
      <c r="T11" s="329">
        <f>+S11/S17</f>
        <v>0.60788817808010631</v>
      </c>
      <c r="U11" s="330">
        <f>+(Q11-S11)/S11</f>
        <v>-1.5516078635844732E-3</v>
      </c>
      <c r="V11" s="279">
        <f t="shared" ref="V11:V17" si="5">+Q11-S11</f>
        <v>-3197.3799999996554</v>
      </c>
      <c r="W11" s="451" t="s">
        <v>148</v>
      </c>
      <c r="X11" s="331">
        <v>1897281</v>
      </c>
      <c r="Y11" s="329">
        <f>+X11/X17</f>
        <v>0.61489411419261641</v>
      </c>
      <c r="Z11" s="332">
        <f t="shared" si="3"/>
        <v>8.4441793282070771E-2</v>
      </c>
      <c r="AA11" s="326">
        <f t="shared" si="4"/>
        <v>160209.81000000052</v>
      </c>
      <c r="AB11" s="42"/>
    </row>
    <row r="12" spans="1:29" ht="55" x14ac:dyDescent="0.2">
      <c r="A12" s="321" t="s">
        <v>104</v>
      </c>
      <c r="B12" s="187">
        <v>26650</v>
      </c>
      <c r="C12" s="187">
        <v>17250</v>
      </c>
      <c r="D12" s="187">
        <v>73700</v>
      </c>
      <c r="E12" s="187">
        <v>80153.562999999995</v>
      </c>
      <c r="F12" s="187">
        <v>68750</v>
      </c>
      <c r="G12" s="322">
        <v>48450</v>
      </c>
      <c r="H12" s="322">
        <v>74300</v>
      </c>
      <c r="I12" s="187">
        <v>55200</v>
      </c>
      <c r="J12" s="323">
        <v>79000</v>
      </c>
      <c r="K12" s="187">
        <v>57000</v>
      </c>
      <c r="L12" s="439">
        <v>53257.34</v>
      </c>
      <c r="M12" s="187">
        <v>41400</v>
      </c>
      <c r="N12" s="333">
        <f t="shared" si="0"/>
        <v>675110.90299999993</v>
      </c>
      <c r="O12" s="334">
        <f>+N12/N17</f>
        <v>0.18567730083682216</v>
      </c>
      <c r="P12" s="321" t="s">
        <v>104</v>
      </c>
      <c r="Q12" s="326">
        <f t="shared" si="1"/>
        <v>675110.90299999993</v>
      </c>
      <c r="R12" s="327">
        <f>+Q12/Q17</f>
        <v>0.1856773008368221</v>
      </c>
      <c r="S12" s="331">
        <v>611930.12</v>
      </c>
      <c r="T12" s="329">
        <f>+S12/S17</f>
        <v>0.18051497920174947</v>
      </c>
      <c r="U12" s="330">
        <f>+(Q12-S12)/S12</f>
        <v>0.103248362737889</v>
      </c>
      <c r="V12" s="279">
        <f t="shared" si="5"/>
        <v>63180.782999999938</v>
      </c>
      <c r="W12" s="451" t="s">
        <v>149</v>
      </c>
      <c r="X12" s="331">
        <v>553413</v>
      </c>
      <c r="Y12" s="329">
        <f>+X12/X17</f>
        <v>0.17935687777281195</v>
      </c>
      <c r="Z12" s="332">
        <f t="shared" si="3"/>
        <v>0.21990430835560409</v>
      </c>
      <c r="AA12" s="326">
        <f t="shared" si="4"/>
        <v>121697.90299999993</v>
      </c>
      <c r="AB12" s="42"/>
    </row>
    <row r="13" spans="1:29" ht="58.6" customHeight="1" x14ac:dyDescent="0.2">
      <c r="A13" s="321" t="s">
        <v>52</v>
      </c>
      <c r="B13" s="187">
        <v>0</v>
      </c>
      <c r="C13" s="187">
        <v>0</v>
      </c>
      <c r="D13" s="187">
        <v>0</v>
      </c>
      <c r="E13" s="187">
        <v>0</v>
      </c>
      <c r="F13" s="187">
        <v>0</v>
      </c>
      <c r="G13" s="322">
        <v>0</v>
      </c>
      <c r="H13" s="322">
        <v>0</v>
      </c>
      <c r="I13" s="187">
        <v>0</v>
      </c>
      <c r="J13" s="323">
        <v>13434.16</v>
      </c>
      <c r="K13" s="187"/>
      <c r="L13" s="187">
        <v>0</v>
      </c>
      <c r="M13" s="187"/>
      <c r="N13" s="333">
        <f t="shared" si="0"/>
        <v>13434.16</v>
      </c>
      <c r="O13" s="334">
        <f>+N13/N17</f>
        <v>3.6948278523210327E-3</v>
      </c>
      <c r="P13" s="321" t="s">
        <v>52</v>
      </c>
      <c r="Q13" s="326">
        <f t="shared" si="1"/>
        <v>13434.16</v>
      </c>
      <c r="R13" s="327">
        <f>+Q13/Q17</f>
        <v>3.6948278523210314E-3</v>
      </c>
      <c r="S13" s="331">
        <v>73000</v>
      </c>
      <c r="T13" s="329">
        <f>+S13/S17</f>
        <v>2.1534474364046197E-2</v>
      </c>
      <c r="U13" s="330">
        <f>+(Q13-S13)/S13</f>
        <v>-0.8159704109589041</v>
      </c>
      <c r="V13" s="279">
        <f t="shared" si="5"/>
        <v>-59565.84</v>
      </c>
      <c r="W13" s="452" t="s">
        <v>142</v>
      </c>
      <c r="X13" s="331">
        <v>35270</v>
      </c>
      <c r="Y13" s="329">
        <f>+X13/X17</f>
        <v>1.1430734513007605E-2</v>
      </c>
      <c r="Z13" s="332">
        <f t="shared" si="3"/>
        <v>-0.61910518854550611</v>
      </c>
      <c r="AA13" s="326">
        <f t="shared" si="4"/>
        <v>-21835.84</v>
      </c>
      <c r="AB13" s="42"/>
    </row>
    <row r="14" spans="1:29" ht="76.599999999999994" customHeight="1" x14ac:dyDescent="0.2">
      <c r="A14" s="321" t="s">
        <v>91</v>
      </c>
      <c r="B14" s="187">
        <v>0</v>
      </c>
      <c r="C14" s="187">
        <v>0</v>
      </c>
      <c r="D14" s="187">
        <v>61100.61</v>
      </c>
      <c r="E14" s="187">
        <v>0</v>
      </c>
      <c r="F14" s="187">
        <v>0</v>
      </c>
      <c r="G14" s="187">
        <v>52105.7</v>
      </c>
      <c r="H14" s="187">
        <v>0</v>
      </c>
      <c r="I14" s="187">
        <v>60903</v>
      </c>
      <c r="J14" s="323">
        <v>0</v>
      </c>
      <c r="K14" s="187"/>
      <c r="L14" s="187">
        <v>0</v>
      </c>
      <c r="M14" s="187">
        <v>61158</v>
      </c>
      <c r="N14" s="333">
        <f t="shared" si="0"/>
        <v>235267.31</v>
      </c>
      <c r="O14" s="334">
        <f>+N14/N17</f>
        <v>6.4706108139894608E-2</v>
      </c>
      <c r="P14" s="321" t="s">
        <v>91</v>
      </c>
      <c r="Q14" s="326">
        <f t="shared" si="1"/>
        <v>235267.31</v>
      </c>
      <c r="R14" s="327">
        <f>Q14/Q17</f>
        <v>6.4706108139894594E-2</v>
      </c>
      <c r="S14" s="331">
        <v>191297.23</v>
      </c>
      <c r="T14" s="329">
        <f>+S14/S17</f>
        <v>5.6431305415726697E-2</v>
      </c>
      <c r="U14" s="330">
        <f t="shared" si="2"/>
        <v>0.22985215206723059</v>
      </c>
      <c r="V14" s="279">
        <f t="shared" si="5"/>
        <v>43970.079999999987</v>
      </c>
      <c r="W14" s="452" t="s">
        <v>150</v>
      </c>
      <c r="X14" s="331">
        <v>183761</v>
      </c>
      <c r="Y14" s="329">
        <f>X14/X17</f>
        <v>5.9555520409548923E-2</v>
      </c>
      <c r="Z14" s="332">
        <f t="shared" si="3"/>
        <v>0.28028966973405672</v>
      </c>
      <c r="AA14" s="326">
        <f t="shared" si="4"/>
        <v>51506.31</v>
      </c>
      <c r="AB14" s="42"/>
    </row>
    <row r="15" spans="1:29" ht="110.95" customHeight="1" x14ac:dyDescent="0.2">
      <c r="A15" s="321" t="s">
        <v>100</v>
      </c>
      <c r="B15" s="187">
        <v>11408.210000000001</v>
      </c>
      <c r="C15" s="187">
        <v>10649.539999999997</v>
      </c>
      <c r="D15" s="187">
        <v>12228.160000000002</v>
      </c>
      <c r="E15" s="187">
        <v>9472.67</v>
      </c>
      <c r="F15" s="187">
        <v>10314.44</v>
      </c>
      <c r="G15" s="187">
        <v>10540.476000000001</v>
      </c>
      <c r="H15" s="187">
        <v>9534.9359999999997</v>
      </c>
      <c r="I15" s="187">
        <v>7947.03</v>
      </c>
      <c r="J15" s="323">
        <v>11970.81</v>
      </c>
      <c r="K15" s="187">
        <v>12494.05</v>
      </c>
      <c r="L15" s="187">
        <v>12708.634999999998</v>
      </c>
      <c r="M15" s="187">
        <v>9207.83</v>
      </c>
      <c r="N15" s="333">
        <f t="shared" si="0"/>
        <v>128476.787</v>
      </c>
      <c r="O15" s="335">
        <f>+N15/N17</f>
        <v>3.5335265545766673E-2</v>
      </c>
      <c r="P15" s="321" t="s">
        <v>106</v>
      </c>
      <c r="Q15" s="326">
        <f t="shared" si="1"/>
        <v>128476.787</v>
      </c>
      <c r="R15" s="327">
        <f>+Q15/Q17</f>
        <v>3.5335265545766659E-2</v>
      </c>
      <c r="S15" s="331">
        <v>130041.27100000001</v>
      </c>
      <c r="T15" s="329">
        <f>+S15/S17</f>
        <v>3.8361238583801152E-2</v>
      </c>
      <c r="U15" s="330">
        <f>+(Q15-S15)/S15</f>
        <v>-1.2030672939208746E-2</v>
      </c>
      <c r="V15" s="279">
        <f t="shared" si="5"/>
        <v>-1564.4840000000113</v>
      </c>
      <c r="W15" s="453" t="s">
        <v>151</v>
      </c>
      <c r="X15" s="331">
        <v>102163</v>
      </c>
      <c r="Y15" s="329">
        <f>+X15/X17</f>
        <v>3.3110239014811339E-2</v>
      </c>
      <c r="Z15" s="332">
        <f t="shared" si="3"/>
        <v>0.25756670223074885</v>
      </c>
      <c r="AA15" s="326">
        <f t="shared" si="4"/>
        <v>26313.786999999997</v>
      </c>
      <c r="AB15" s="42"/>
    </row>
    <row r="16" spans="1:29" ht="92.3" customHeight="1" thickBot="1" x14ac:dyDescent="0.25">
      <c r="A16" s="321" t="s">
        <v>122</v>
      </c>
      <c r="B16" s="187">
        <v>0</v>
      </c>
      <c r="C16" s="187">
        <v>0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J16" s="323">
        <v>0</v>
      </c>
      <c r="K16" s="187"/>
      <c r="L16" s="187">
        <v>0</v>
      </c>
      <c r="M16" s="187">
        <v>0</v>
      </c>
      <c r="N16" s="333">
        <f t="shared" si="0"/>
        <v>0</v>
      </c>
      <c r="O16" s="335">
        <f>+N16/N17</f>
        <v>0</v>
      </c>
      <c r="P16" s="321" t="s">
        <v>122</v>
      </c>
      <c r="Q16" s="326">
        <f t="shared" si="1"/>
        <v>0</v>
      </c>
      <c r="R16" s="327">
        <f>+Q16/Q17</f>
        <v>0</v>
      </c>
      <c r="S16" s="331">
        <v>31797.4</v>
      </c>
      <c r="T16" s="329">
        <f>+S16/S17</f>
        <v>9.3800040430592133E-3</v>
      </c>
      <c r="U16" s="330">
        <f t="shared" si="2"/>
        <v>-1</v>
      </c>
      <c r="V16" s="279">
        <f t="shared" si="5"/>
        <v>-31797.4</v>
      </c>
      <c r="W16" s="452" t="s">
        <v>128</v>
      </c>
      <c r="X16" s="331">
        <v>20057</v>
      </c>
      <c r="Y16" s="329">
        <v>0</v>
      </c>
      <c r="Z16" s="332">
        <f t="shared" si="3"/>
        <v>-1</v>
      </c>
      <c r="AA16" s="326">
        <f t="shared" si="4"/>
        <v>-20057</v>
      </c>
      <c r="AB16" s="42"/>
    </row>
    <row r="17" spans="1:28" ht="49.6" customHeight="1" thickBot="1" x14ac:dyDescent="0.25">
      <c r="A17" s="283" t="s">
        <v>124</v>
      </c>
      <c r="B17" s="336">
        <f t="shared" ref="B17:L17" si="6">SUM(B10:B16)</f>
        <v>214259.30600000001</v>
      </c>
      <c r="C17" s="336">
        <f t="shared" si="6"/>
        <v>195248.28200000001</v>
      </c>
      <c r="D17" s="336">
        <f>SUM(D10:D16)</f>
        <v>333760.64499999996</v>
      </c>
      <c r="E17" s="336">
        <f t="shared" si="6"/>
        <v>306251.17300000001</v>
      </c>
      <c r="F17" s="336">
        <f t="shared" si="6"/>
        <v>318035.68</v>
      </c>
      <c r="G17" s="336">
        <f t="shared" si="6"/>
        <v>383767.54700000002</v>
      </c>
      <c r="H17" s="336">
        <f t="shared" si="6"/>
        <v>264989.91800000001</v>
      </c>
      <c r="I17" s="336">
        <f t="shared" si="6"/>
        <v>392116.00500000006</v>
      </c>
      <c r="J17" s="336">
        <f t="shared" si="6"/>
        <v>321219.58500000002</v>
      </c>
      <c r="K17" s="336">
        <f t="shared" si="6"/>
        <v>278883.26299999998</v>
      </c>
      <c r="L17" s="336">
        <f t="shared" si="6"/>
        <v>282402.68900000001</v>
      </c>
      <c r="M17" s="337">
        <f>SUM(M10:M16)</f>
        <v>345002.55599999998</v>
      </c>
      <c r="N17" s="444">
        <f>SUM(B17:M17)</f>
        <v>3635936.6489999993</v>
      </c>
      <c r="O17" s="338">
        <f>SUM(O10:O16)</f>
        <v>1.0000000000000004</v>
      </c>
      <c r="P17" s="433" t="s">
        <v>97</v>
      </c>
      <c r="Q17" s="434">
        <f>SUM(Q10:Q16)</f>
        <v>3635936.6490000007</v>
      </c>
      <c r="R17" s="435">
        <f>SUM(R10:R16)</f>
        <v>1</v>
      </c>
      <c r="S17" s="434">
        <f>SUM(S10:S16)</f>
        <v>3389913.2510000002</v>
      </c>
      <c r="T17" s="435">
        <f>SUM(T10:T16)</f>
        <v>1</v>
      </c>
      <c r="U17" s="435">
        <f>(Q17-S17)/S17</f>
        <v>7.2575130920363634E-2</v>
      </c>
      <c r="V17" s="436">
        <f t="shared" si="5"/>
        <v>246023.39800000051</v>
      </c>
      <c r="W17" s="436"/>
      <c r="X17" s="447">
        <f>SUM(X10:X16)</f>
        <v>3085541</v>
      </c>
      <c r="Y17" s="435">
        <f>SUM(Y10:Y15)</f>
        <v>0.99349968125524823</v>
      </c>
      <c r="Z17" s="435">
        <f>(+Q17-X17)/X17</f>
        <v>0.17837897762499369</v>
      </c>
      <c r="AA17" s="437">
        <f t="shared" si="4"/>
        <v>550395.64900000067</v>
      </c>
      <c r="AB17" s="42"/>
    </row>
    <row r="18" spans="1:28" ht="49.6" customHeight="1" thickBot="1" x14ac:dyDescent="0.25">
      <c r="A18" s="339" t="s">
        <v>123</v>
      </c>
      <c r="B18" s="353">
        <v>203627.43599999999</v>
      </c>
      <c r="C18" s="187">
        <v>272457.99399999995</v>
      </c>
      <c r="D18" s="187">
        <v>226902.47899999999</v>
      </c>
      <c r="E18" s="187">
        <v>340176.13200000004</v>
      </c>
      <c r="F18" s="187">
        <v>264112.53000000003</v>
      </c>
      <c r="G18" s="187">
        <v>368155.40499999997</v>
      </c>
      <c r="H18" s="187">
        <v>298216.90000000002</v>
      </c>
      <c r="I18" s="187">
        <v>319017.92</v>
      </c>
      <c r="J18" s="187">
        <v>265682.40999999997</v>
      </c>
      <c r="K18" s="340">
        <v>318884.57</v>
      </c>
      <c r="L18" s="187">
        <v>300503.31</v>
      </c>
      <c r="M18" s="187">
        <v>212176.16500000001</v>
      </c>
      <c r="N18" s="445">
        <f>SUM(B18:M18)</f>
        <v>3389913.2510000002</v>
      </c>
      <c r="O18" s="41"/>
      <c r="P18" s="341" t="s">
        <v>113</v>
      </c>
      <c r="Q18" s="345">
        <f>Cruceros!J24</f>
        <v>99</v>
      </c>
      <c r="R18" s="342"/>
      <c r="S18" s="345">
        <f>Cruceros!I24</f>
        <v>65</v>
      </c>
      <c r="T18" s="343"/>
      <c r="U18" s="344">
        <f>+(Q18-S18)/S18</f>
        <v>0.52307692307692311</v>
      </c>
      <c r="V18" s="345">
        <f>+Q18-S18</f>
        <v>34</v>
      </c>
      <c r="W18" s="501" t="s">
        <v>152</v>
      </c>
      <c r="X18" s="345">
        <v>270</v>
      </c>
      <c r="Y18" s="343"/>
      <c r="Z18" s="346">
        <f t="shared" si="3"/>
        <v>-0.6333333333333333</v>
      </c>
      <c r="AA18" s="347">
        <f t="shared" si="4"/>
        <v>-171</v>
      </c>
      <c r="AB18" s="42"/>
    </row>
    <row r="19" spans="1:28" ht="49.6" customHeight="1" thickBot="1" x14ac:dyDescent="0.25">
      <c r="A19" s="348" t="s">
        <v>118</v>
      </c>
      <c r="B19" s="446">
        <v>195088.557</v>
      </c>
      <c r="C19" s="349">
        <v>172041.71</v>
      </c>
      <c r="D19" s="349">
        <v>300563.99600000004</v>
      </c>
      <c r="E19" s="349">
        <v>267415.38299999997</v>
      </c>
      <c r="F19" s="349">
        <v>240816.82</v>
      </c>
      <c r="G19" s="349">
        <v>359681.53</v>
      </c>
      <c r="H19" s="349">
        <v>260377.54</v>
      </c>
      <c r="I19" s="349">
        <v>329294.63199999998</v>
      </c>
      <c r="J19" s="349">
        <v>267437.55800000002</v>
      </c>
      <c r="K19" s="349">
        <v>280177.17500000005</v>
      </c>
      <c r="L19" s="349">
        <v>188591.53</v>
      </c>
      <c r="M19" s="349">
        <v>224054.32500000001</v>
      </c>
      <c r="N19" s="445">
        <f>SUM(B19:M19)</f>
        <v>3085540.7560000005</v>
      </c>
      <c r="O19" s="41"/>
      <c r="P19" s="350" t="s">
        <v>21</v>
      </c>
      <c r="Q19" s="345">
        <f>Cruceros!M24</f>
        <v>94255</v>
      </c>
      <c r="R19" s="499"/>
      <c r="S19" s="430">
        <v>134647</v>
      </c>
      <c r="T19" s="438"/>
      <c r="U19" s="344">
        <f>+(Q19-S19)/S19</f>
        <v>-0.29998440366291118</v>
      </c>
      <c r="V19" s="345">
        <f>+Q19-S19</f>
        <v>-40392</v>
      </c>
      <c r="W19" s="502"/>
      <c r="X19" s="345">
        <v>674459</v>
      </c>
      <c r="Y19" s="332"/>
      <c r="Z19" s="346">
        <f t="shared" si="3"/>
        <v>-0.86025095669269735</v>
      </c>
      <c r="AA19" s="351">
        <f t="shared" si="4"/>
        <v>-580204</v>
      </c>
      <c r="AB19" s="42"/>
    </row>
    <row r="20" spans="1:28" ht="48.8" customHeight="1" thickBot="1" x14ac:dyDescent="0.25">
      <c r="A20" s="352"/>
      <c r="B20" s="353"/>
      <c r="C20" s="354">
        <f>B15+C15+D15</f>
        <v>34285.910000000003</v>
      </c>
      <c r="D20" s="353"/>
      <c r="E20" s="199"/>
      <c r="F20" s="289"/>
      <c r="G20" s="44"/>
      <c r="H20" s="44"/>
      <c r="I20" s="44"/>
      <c r="J20" s="41"/>
      <c r="K20" s="41"/>
      <c r="L20" s="355"/>
      <c r="M20" s="41"/>
      <c r="N20" s="247"/>
      <c r="O20" s="41"/>
      <c r="P20" s="350" t="s">
        <v>98</v>
      </c>
      <c r="Q20" s="430">
        <f>TEUS!N15</f>
        <v>394911</v>
      </c>
      <c r="R20" s="500"/>
      <c r="S20" s="430">
        <v>357117</v>
      </c>
      <c r="T20" s="356"/>
      <c r="U20" s="346">
        <f>+(Q20-S20)/S20</f>
        <v>0.10583086215441997</v>
      </c>
      <c r="V20" s="345">
        <f>+Q20-S20</f>
        <v>37794</v>
      </c>
      <c r="W20" s="431"/>
      <c r="X20" s="432">
        <v>337738</v>
      </c>
      <c r="Y20" s="356"/>
      <c r="Z20" s="346">
        <f t="shared" si="3"/>
        <v>0.16928210624803841</v>
      </c>
      <c r="AA20" s="347">
        <f t="shared" ref="AA20" si="7">+Q20-X20</f>
        <v>57173</v>
      </c>
      <c r="AB20" s="42"/>
    </row>
    <row r="21" spans="1:28" ht="20.95" customHeight="1" x14ac:dyDescent="0.2">
      <c r="A21" s="352"/>
      <c r="B21" s="357"/>
      <c r="C21" s="266"/>
      <c r="D21" s="266"/>
      <c r="E21" s="213"/>
      <c r="F21" s="213"/>
      <c r="G21" s="199"/>
      <c r="H21" s="213"/>
      <c r="I21" s="213"/>
      <c r="J21" s="213"/>
      <c r="K21" s="213"/>
      <c r="L21" s="355"/>
      <c r="M21" s="41"/>
      <c r="N21" s="358"/>
      <c r="O21" s="41"/>
      <c r="P21" s="41" t="s">
        <v>107</v>
      </c>
      <c r="Q21" s="44"/>
      <c r="R21" s="41"/>
      <c r="S21" s="44"/>
      <c r="T21" s="41"/>
      <c r="U21" s="41"/>
      <c r="V21" s="41"/>
      <c r="W21" s="41"/>
      <c r="X21" s="41"/>
      <c r="Y21" s="41"/>
      <c r="Z21" s="41"/>
      <c r="AA21" s="41"/>
      <c r="AB21" s="42"/>
    </row>
    <row r="22" spans="1:28" ht="19.5" customHeight="1" thickBot="1" x14ac:dyDescent="0.45">
      <c r="A22" s="186"/>
      <c r="B22" s="359"/>
      <c r="C22" s="359"/>
      <c r="D22" s="359"/>
      <c r="E22" s="359"/>
      <c r="F22" s="359"/>
      <c r="G22" s="360"/>
      <c r="H22" s="359"/>
      <c r="I22" s="359"/>
      <c r="J22" s="359"/>
      <c r="K22" s="359"/>
      <c r="L22" s="359"/>
      <c r="M22" s="41"/>
      <c r="N22" s="44"/>
      <c r="O22" s="41"/>
      <c r="P22" s="41"/>
      <c r="Q22" s="44"/>
      <c r="R22" s="41"/>
      <c r="S22" s="361"/>
      <c r="T22" s="41"/>
      <c r="U22" s="41"/>
      <c r="V22" s="41"/>
      <c r="W22" s="41"/>
      <c r="X22" s="41"/>
      <c r="Y22" s="41"/>
      <c r="Z22" s="41"/>
      <c r="AA22" s="41"/>
      <c r="AB22" s="42"/>
    </row>
    <row r="23" spans="1:28" ht="19" thickBot="1" x14ac:dyDescent="0.25">
      <c r="A23" s="496" t="s">
        <v>33</v>
      </c>
      <c r="B23" s="497"/>
      <c r="C23" s="498"/>
      <c r="D23" s="43"/>
      <c r="E23" s="41"/>
      <c r="F23" s="44"/>
      <c r="G23" s="41"/>
      <c r="H23" s="41"/>
      <c r="I23" s="41"/>
      <c r="J23" s="41"/>
      <c r="K23" s="41"/>
      <c r="L23" s="41"/>
      <c r="M23" s="41"/>
      <c r="N23" s="41"/>
      <c r="O23" s="41"/>
      <c r="P23" s="181"/>
      <c r="Q23" s="362"/>
      <c r="R23" s="181"/>
      <c r="S23" s="363"/>
      <c r="T23" s="181"/>
      <c r="U23" s="41"/>
      <c r="V23" s="41"/>
      <c r="W23" s="41"/>
      <c r="X23" s="41"/>
      <c r="Y23" s="41"/>
      <c r="Z23" s="41"/>
      <c r="AA23" s="41"/>
      <c r="AB23" s="42"/>
    </row>
    <row r="24" spans="1:28" ht="19" thickBot="1" x14ac:dyDescent="0.25">
      <c r="A24" s="364" t="s">
        <v>16</v>
      </c>
      <c r="B24" s="365" t="s">
        <v>14</v>
      </c>
      <c r="C24" s="366" t="s">
        <v>15</v>
      </c>
      <c r="D24" s="355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4"/>
      <c r="P24" s="367"/>
      <c r="Q24" s="248"/>
      <c r="R24" s="43"/>
      <c r="S24" s="363"/>
      <c r="T24" s="368"/>
      <c r="U24" s="41"/>
      <c r="V24" s="41"/>
      <c r="W24" s="41"/>
      <c r="X24" s="41"/>
      <c r="Y24" s="41"/>
      <c r="Z24" s="41"/>
      <c r="AA24" s="41"/>
      <c r="AB24" s="42"/>
    </row>
    <row r="25" spans="1:28" x14ac:dyDescent="0.2">
      <c r="A25" s="232" t="s">
        <v>34</v>
      </c>
      <c r="B25" s="354">
        <v>341341.07900000009</v>
      </c>
      <c r="C25" s="296">
        <f t="shared" ref="C25:C32" si="8">+B25/N$17</f>
        <v>9.3879820236658959E-2</v>
      </c>
      <c r="D25" s="213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248"/>
      <c r="Q25" s="248"/>
      <c r="R25" s="353"/>
      <c r="S25" s="369"/>
      <c r="T25" s="370"/>
      <c r="U25" s="41"/>
      <c r="V25" s="41"/>
      <c r="W25" s="41"/>
      <c r="X25" s="41"/>
      <c r="Y25" s="41"/>
      <c r="Z25" s="41"/>
      <c r="AA25" s="41"/>
      <c r="AB25" s="42"/>
    </row>
    <row r="26" spans="1:28" x14ac:dyDescent="0.2">
      <c r="A26" s="232" t="s">
        <v>35</v>
      </c>
      <c r="B26" s="353">
        <v>1911.0329999999999</v>
      </c>
      <c r="C26" s="296">
        <f t="shared" si="8"/>
        <v>5.2559579125934332E-4</v>
      </c>
      <c r="D26" s="213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248"/>
      <c r="Q26" s="248"/>
      <c r="R26" s="353"/>
      <c r="S26" s="369"/>
      <c r="T26" s="370"/>
      <c r="U26" s="41"/>
      <c r="V26" s="41"/>
      <c r="W26" s="41"/>
      <c r="X26" s="41"/>
      <c r="Y26" s="41"/>
      <c r="Z26" s="41"/>
      <c r="AA26" s="41"/>
      <c r="AB26" s="42"/>
    </row>
    <row r="27" spans="1:28" x14ac:dyDescent="0.2">
      <c r="A27" s="232" t="s">
        <v>133</v>
      </c>
      <c r="B27" s="354">
        <v>36340.699999999997</v>
      </c>
      <c r="C27" s="296">
        <f t="shared" si="8"/>
        <v>9.9948661124210931E-3</v>
      </c>
      <c r="D27" s="213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4"/>
      <c r="R27" s="41"/>
      <c r="S27" s="371"/>
      <c r="T27" s="41"/>
      <c r="U27" s="41"/>
      <c r="V27" s="41"/>
      <c r="W27" s="41"/>
      <c r="X27" s="41"/>
      <c r="Y27" s="41"/>
      <c r="Z27" s="41"/>
      <c r="AA27" s="41"/>
      <c r="AB27" s="42"/>
    </row>
    <row r="28" spans="1:28" x14ac:dyDescent="0.2">
      <c r="A28" s="232" t="s">
        <v>134</v>
      </c>
      <c r="B28" s="353">
        <v>1909.8050000000001</v>
      </c>
      <c r="C28" s="296">
        <f t="shared" si="8"/>
        <v>5.2525805160143766E-4</v>
      </c>
      <c r="D28" s="213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2"/>
    </row>
    <row r="29" spans="1:28" x14ac:dyDescent="0.2">
      <c r="A29" s="232" t="s">
        <v>135</v>
      </c>
      <c r="B29" s="354">
        <v>51629.506999999998</v>
      </c>
      <c r="C29" s="296">
        <f t="shared" si="8"/>
        <v>1.4199781785031867E-2</v>
      </c>
      <c r="D29" s="213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2"/>
    </row>
    <row r="30" spans="1:28" x14ac:dyDescent="0.2">
      <c r="A30" s="232" t="s">
        <v>36</v>
      </c>
      <c r="B30" s="354">
        <v>14792.365000000002</v>
      </c>
      <c r="C30" s="296">
        <f t="shared" si="8"/>
        <v>4.0683780901596247E-3</v>
      </c>
      <c r="D30" s="213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2"/>
    </row>
    <row r="31" spans="1:28" x14ac:dyDescent="0.2">
      <c r="A31" s="232" t="s">
        <v>136</v>
      </c>
      <c r="B31" s="353">
        <v>250.75</v>
      </c>
      <c r="C31" s="296">
        <f t="shared" si="8"/>
        <v>6.896434789890093E-5</v>
      </c>
      <c r="D31" s="213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2"/>
    </row>
    <row r="32" spans="1:28" x14ac:dyDescent="0.2">
      <c r="A32" s="232" t="s">
        <v>131</v>
      </c>
      <c r="B32" s="354">
        <v>2066.5159999999996</v>
      </c>
      <c r="C32" s="296">
        <f t="shared" si="8"/>
        <v>5.6835863753796668E-4</v>
      </c>
      <c r="D32" s="213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355"/>
      <c r="Q32" s="353"/>
      <c r="R32" s="353" t="s">
        <v>115</v>
      </c>
      <c r="S32" s="370"/>
      <c r="T32" s="370"/>
      <c r="U32" s="41"/>
      <c r="V32" s="41"/>
      <c r="W32" s="41"/>
      <c r="X32" s="41"/>
      <c r="Y32" s="41"/>
      <c r="Z32" s="41"/>
      <c r="AA32" s="41"/>
      <c r="AB32" s="42"/>
    </row>
    <row r="33" spans="1:28" x14ac:dyDescent="0.2">
      <c r="A33" s="232" t="s">
        <v>73</v>
      </c>
      <c r="B33" s="354">
        <v>8685.3050000000003</v>
      </c>
      <c r="C33" s="296">
        <f t="shared" ref="C33:C39" si="9">+B33/N$17</f>
        <v>2.388739364418998E-3</v>
      </c>
      <c r="D33" s="213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355"/>
      <c r="Q33" s="353"/>
      <c r="R33" s="353"/>
      <c r="S33" s="370"/>
      <c r="T33" s="370"/>
      <c r="U33" s="41"/>
      <c r="V33" s="41"/>
      <c r="W33" s="41"/>
      <c r="X33" s="41"/>
      <c r="Y33" s="41"/>
      <c r="Z33" s="41"/>
      <c r="AA33" s="41"/>
      <c r="AB33" s="42"/>
    </row>
    <row r="34" spans="1:28" x14ac:dyDescent="0.2">
      <c r="A34" s="232" t="s">
        <v>112</v>
      </c>
      <c r="B34" s="353">
        <v>227.06</v>
      </c>
      <c r="C34" s="296">
        <f t="shared" si="9"/>
        <v>6.2448832837186228E-5</v>
      </c>
      <c r="D34" s="213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355"/>
      <c r="Q34" s="353"/>
      <c r="R34" s="353"/>
      <c r="S34" s="370"/>
      <c r="T34" s="372"/>
      <c r="U34" s="41"/>
      <c r="V34" s="41"/>
      <c r="W34" s="41"/>
      <c r="X34" s="41"/>
      <c r="Y34" s="41"/>
      <c r="Z34" s="41"/>
      <c r="AA34" s="41"/>
      <c r="AB34" s="42"/>
    </row>
    <row r="35" spans="1:28" x14ac:dyDescent="0.2">
      <c r="A35" s="232" t="s">
        <v>153</v>
      </c>
      <c r="B35" s="353">
        <v>23050</v>
      </c>
      <c r="C35" s="296">
        <f t="shared" si="9"/>
        <v>6.3394943930993684E-3</v>
      </c>
      <c r="D35" s="213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355"/>
      <c r="Q35" s="353"/>
      <c r="R35" s="353"/>
      <c r="S35" s="370"/>
      <c r="T35" s="372"/>
      <c r="U35" s="41"/>
      <c r="V35" s="41"/>
      <c r="W35" s="41"/>
      <c r="X35" s="41"/>
      <c r="Y35" s="41"/>
      <c r="Z35" s="41"/>
      <c r="AA35" s="41"/>
      <c r="AB35" s="42"/>
    </row>
    <row r="36" spans="1:28" x14ac:dyDescent="0.2">
      <c r="A36" s="232" t="s">
        <v>132</v>
      </c>
      <c r="B36" s="353">
        <v>14317.343000000001</v>
      </c>
      <c r="C36" s="296">
        <f t="shared" si="9"/>
        <v>3.9377316994611928E-3</v>
      </c>
      <c r="D36" s="213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355"/>
      <c r="Q36" s="353"/>
      <c r="R36" s="353"/>
      <c r="S36" s="370"/>
      <c r="T36" s="373"/>
      <c r="U36" s="41"/>
      <c r="V36" s="41"/>
      <c r="W36" s="41"/>
      <c r="X36" s="41"/>
      <c r="Y36" s="41"/>
      <c r="Z36" s="41"/>
      <c r="AA36" s="41"/>
      <c r="AB36" s="42"/>
    </row>
    <row r="37" spans="1:28" x14ac:dyDescent="0.2">
      <c r="A37" s="232" t="s">
        <v>114</v>
      </c>
      <c r="B37" s="354">
        <v>233</v>
      </c>
      <c r="C37" s="296">
        <f>+B37/N$17</f>
        <v>6.408252466777235E-5</v>
      </c>
      <c r="D37" s="213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355"/>
      <c r="Q37" s="353"/>
      <c r="R37" s="353"/>
      <c r="S37" s="370"/>
      <c r="T37" s="370"/>
      <c r="U37" s="41"/>
      <c r="V37" s="41"/>
      <c r="W37" s="41"/>
      <c r="X37" s="41"/>
      <c r="Y37" s="41"/>
      <c r="Z37" s="41"/>
      <c r="AA37" s="41"/>
      <c r="AB37" s="42"/>
    </row>
    <row r="38" spans="1:28" x14ac:dyDescent="0.2">
      <c r="A38" s="232" t="s">
        <v>141</v>
      </c>
      <c r="B38" s="354">
        <v>13434.16</v>
      </c>
      <c r="C38" s="296">
        <f t="shared" si="9"/>
        <v>3.6948278523210327E-3</v>
      </c>
      <c r="D38" s="213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355"/>
      <c r="Q38" s="353"/>
      <c r="R38" s="353"/>
      <c r="S38" s="370"/>
      <c r="T38" s="370"/>
      <c r="U38" s="41"/>
      <c r="V38" s="41"/>
      <c r="W38" s="41"/>
      <c r="X38" s="41"/>
      <c r="Y38" s="41"/>
      <c r="Z38" s="41"/>
      <c r="AA38" s="41"/>
      <c r="AB38" s="42"/>
    </row>
    <row r="39" spans="1:28" ht="19" thickBot="1" x14ac:dyDescent="0.25">
      <c r="A39" s="232" t="s">
        <v>138</v>
      </c>
      <c r="B39" s="354">
        <v>23447.911</v>
      </c>
      <c r="C39" s="296">
        <f t="shared" si="9"/>
        <v>6.4489327685203031E-3</v>
      </c>
      <c r="D39" s="213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355"/>
      <c r="Q39" s="353"/>
      <c r="R39" s="353"/>
      <c r="S39" s="370"/>
      <c r="T39" s="370"/>
      <c r="U39" s="41"/>
      <c r="V39" s="41"/>
      <c r="W39" s="41"/>
      <c r="X39" s="41"/>
      <c r="Y39" s="41"/>
      <c r="Z39" s="41"/>
      <c r="AA39" s="41"/>
      <c r="AB39" s="42"/>
    </row>
    <row r="40" spans="1:28" ht="19" thickBot="1" x14ac:dyDescent="0.25">
      <c r="A40" s="227" t="s">
        <v>32</v>
      </c>
      <c r="B40" s="460">
        <f>SUM(B25:B39)</f>
        <v>533636.53399999999</v>
      </c>
      <c r="C40" s="375">
        <f>SUM(C25:C39)</f>
        <v>0.146767280487895</v>
      </c>
      <c r="D40" s="440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355"/>
      <c r="Q40" s="353"/>
      <c r="R40" s="353"/>
      <c r="S40" s="370"/>
      <c r="T40" s="370"/>
      <c r="U40" s="41"/>
      <c r="V40" s="41"/>
      <c r="W40" s="41"/>
      <c r="X40" s="41"/>
      <c r="Y40" s="41"/>
      <c r="Z40" s="41"/>
      <c r="AA40" s="41"/>
      <c r="AB40" s="42"/>
    </row>
    <row r="41" spans="1:28" ht="19" thickBot="1" x14ac:dyDescent="0.25">
      <c r="A41" s="226"/>
      <c r="B41" s="376"/>
      <c r="C41" s="44"/>
      <c r="D41" s="213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2"/>
    </row>
    <row r="42" spans="1:28" ht="19" thickBot="1" x14ac:dyDescent="0.25">
      <c r="A42" s="496" t="s">
        <v>37</v>
      </c>
      <c r="B42" s="497"/>
      <c r="C42" s="498"/>
      <c r="D42" s="213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2"/>
    </row>
    <row r="43" spans="1:28" x14ac:dyDescent="0.2">
      <c r="A43" s="232" t="s">
        <v>38</v>
      </c>
      <c r="B43" s="377">
        <v>609800</v>
      </c>
      <c r="C43" s="296">
        <f t="shared" ref="C43:C44" si="10">+B43/N$17</f>
        <v>0.16771469331505398</v>
      </c>
      <c r="D43" s="213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378"/>
      <c r="R43" s="41"/>
      <c r="S43" s="41"/>
      <c r="T43" s="41"/>
      <c r="U43" s="41"/>
      <c r="V43" s="199"/>
      <c r="W43" s="41"/>
      <c r="X43" s="41"/>
      <c r="Y43" s="41"/>
      <c r="Z43" s="41"/>
      <c r="AA43" s="41"/>
      <c r="AB43" s="42"/>
    </row>
    <row r="44" spans="1:28" ht="19" thickBot="1" x14ac:dyDescent="0.25">
      <c r="A44" s="232" t="s">
        <v>139</v>
      </c>
      <c r="B44" s="377">
        <v>5954.3050000000003</v>
      </c>
      <c r="C44" s="296">
        <f t="shared" si="10"/>
        <v>1.6376261675619755E-3</v>
      </c>
      <c r="D44" s="213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378"/>
      <c r="R44" s="41"/>
      <c r="S44" s="41"/>
      <c r="T44" s="41"/>
      <c r="U44" s="41"/>
      <c r="V44" s="199"/>
      <c r="W44" s="41"/>
      <c r="X44" s="41"/>
      <c r="Y44" s="41"/>
      <c r="Z44" s="41"/>
      <c r="AA44" s="41"/>
      <c r="AB44" s="42"/>
    </row>
    <row r="45" spans="1:28" ht="19" thickBot="1" x14ac:dyDescent="0.25">
      <c r="A45" s="227" t="s">
        <v>32</v>
      </c>
      <c r="B45" s="460">
        <f>SUM(B43:B44)</f>
        <v>615754.30500000005</v>
      </c>
      <c r="C45" s="375">
        <f>SUM(C43:C44)</f>
        <v>0.16935231948261595</v>
      </c>
      <c r="D45" s="4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2"/>
    </row>
    <row r="46" spans="1:28" ht="19" thickBot="1" x14ac:dyDescent="0.25">
      <c r="A46" s="226"/>
      <c r="B46" s="250"/>
      <c r="C46" s="44"/>
      <c r="D46" s="21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2"/>
    </row>
    <row r="47" spans="1:28" ht="19" thickBot="1" x14ac:dyDescent="0.25">
      <c r="A47" s="496" t="s">
        <v>39</v>
      </c>
      <c r="B47" s="497"/>
      <c r="C47" s="498"/>
      <c r="D47" s="21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2"/>
    </row>
    <row r="48" spans="1:28" x14ac:dyDescent="0.2">
      <c r="A48" s="232" t="s">
        <v>66</v>
      </c>
      <c r="B48" s="377">
        <v>30000</v>
      </c>
      <c r="C48" s="296">
        <f>+B48/N17</f>
        <v>8.2509688413440804E-3</v>
      </c>
      <c r="D48" s="21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2"/>
    </row>
    <row r="49" spans="1:28" ht="19" thickBot="1" x14ac:dyDescent="0.25">
      <c r="A49" s="232" t="s">
        <v>59</v>
      </c>
      <c r="B49" s="353">
        <v>35310.903000000006</v>
      </c>
      <c r="C49" s="296">
        <f>+B49/N$17</f>
        <v>9.7116386804241076E-3</v>
      </c>
      <c r="D49" s="213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2"/>
    </row>
    <row r="50" spans="1:28" ht="19" thickBot="1" x14ac:dyDescent="0.25">
      <c r="A50" s="227" t="s">
        <v>32</v>
      </c>
      <c r="B50" s="460">
        <f>SUM(B48:B49)</f>
        <v>65310.903000000006</v>
      </c>
      <c r="C50" s="375">
        <f>SUM(C48:C49)</f>
        <v>1.796260752176819E-2</v>
      </c>
      <c r="D50" s="213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2"/>
    </row>
    <row r="51" spans="1:28" ht="19" thickBot="1" x14ac:dyDescent="0.25">
      <c r="A51" s="226"/>
      <c r="B51" s="44"/>
      <c r="C51" s="44"/>
      <c r="D51" s="21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2"/>
    </row>
    <row r="52" spans="1:28" ht="19" thickBot="1" x14ac:dyDescent="0.25">
      <c r="A52" s="496" t="s">
        <v>61</v>
      </c>
      <c r="B52" s="497"/>
      <c r="C52" s="498"/>
      <c r="D52" s="21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2"/>
    </row>
    <row r="53" spans="1:28" x14ac:dyDescent="0.2">
      <c r="A53" s="232" t="s">
        <v>105</v>
      </c>
      <c r="B53" s="380">
        <v>19961.617000000002</v>
      </c>
      <c r="C53" s="296">
        <f>+B53/N17</f>
        <v>5.490089329661477E-3</v>
      </c>
      <c r="D53" s="21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2"/>
    </row>
    <row r="54" spans="1:28" x14ac:dyDescent="0.2">
      <c r="A54" s="232" t="s">
        <v>60</v>
      </c>
      <c r="B54" s="381">
        <v>3043.52</v>
      </c>
      <c r="C54" s="296">
        <f>+B54/N17</f>
        <v>8.3706628960025114E-4</v>
      </c>
      <c r="D54" s="21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2"/>
    </row>
    <row r="55" spans="1:28" ht="19" thickBot="1" x14ac:dyDescent="0.25">
      <c r="A55" s="232" t="s">
        <v>78</v>
      </c>
      <c r="B55" s="354">
        <v>105471.65</v>
      </c>
      <c r="C55" s="296">
        <f>+B55/N17</f>
        <v>2.9008109926504943E-2</v>
      </c>
      <c r="D55" s="21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2"/>
    </row>
    <row r="56" spans="1:28" ht="19" thickBot="1" x14ac:dyDescent="0.25">
      <c r="A56" s="227" t="s">
        <v>32</v>
      </c>
      <c r="B56" s="374">
        <f>SUM(B53+B54+B55)</f>
        <v>128476.787</v>
      </c>
      <c r="C56" s="375">
        <f>SUM(C53:C55)</f>
        <v>3.5335265545766673E-2</v>
      </c>
      <c r="D56" s="21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2"/>
    </row>
    <row r="57" spans="1:28" x14ac:dyDescent="0.2">
      <c r="A57" s="226"/>
      <c r="B57" s="44"/>
      <c r="C57" s="44"/>
      <c r="D57" s="21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2"/>
    </row>
    <row r="58" spans="1:28" ht="19" thickBot="1" x14ac:dyDescent="0.25">
      <c r="A58" s="490" t="s">
        <v>62</v>
      </c>
      <c r="B58" s="491"/>
      <c r="C58" s="492"/>
      <c r="D58" s="21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2"/>
    </row>
    <row r="59" spans="1:28" ht="19" thickBot="1" x14ac:dyDescent="0.25">
      <c r="A59" s="382" t="s">
        <v>63</v>
      </c>
      <c r="B59" s="458">
        <v>2057490.8099999998</v>
      </c>
      <c r="C59" s="383">
        <f>+B59/N17</f>
        <v>0.56587641882205963</v>
      </c>
      <c r="D59" s="21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2"/>
    </row>
    <row r="60" spans="1:28" x14ac:dyDescent="0.2">
      <c r="A60" s="382"/>
      <c r="B60" s="384"/>
      <c r="C60" s="385"/>
      <c r="D60" s="213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2"/>
    </row>
    <row r="61" spans="1:28" ht="19" thickBot="1" x14ac:dyDescent="0.25">
      <c r="A61" s="386"/>
      <c r="B61" s="387"/>
      <c r="C61" s="387"/>
      <c r="D61" s="213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2"/>
    </row>
    <row r="62" spans="1:28" ht="19" thickBot="1" x14ac:dyDescent="0.25">
      <c r="A62" s="490" t="s">
        <v>89</v>
      </c>
      <c r="B62" s="491"/>
      <c r="C62" s="492"/>
      <c r="D62" s="213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2"/>
    </row>
    <row r="63" spans="1:28" ht="19" thickBot="1" x14ac:dyDescent="0.25">
      <c r="A63" s="379" t="s">
        <v>117</v>
      </c>
      <c r="B63" s="459">
        <v>235267.31</v>
      </c>
      <c r="C63" s="388">
        <f>B63/N17</f>
        <v>6.4706108139894608E-2</v>
      </c>
      <c r="D63" s="213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2"/>
    </row>
    <row r="64" spans="1:28" x14ac:dyDescent="0.2">
      <c r="A64" s="186"/>
      <c r="B64" s="308"/>
      <c r="C64" s="250"/>
      <c r="D64" s="213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2"/>
    </row>
    <row r="65" spans="1:28" x14ac:dyDescent="0.2">
      <c r="A65" s="186"/>
      <c r="B65" s="248">
        <f>B40+B45+B50+B56+B59+B63</f>
        <v>3635936.6489999997</v>
      </c>
      <c r="C65" s="44"/>
      <c r="D65" s="250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2"/>
    </row>
    <row r="66" spans="1:28" x14ac:dyDescent="0.2">
      <c r="A66" s="186"/>
      <c r="B66" s="248">
        <f>N17</f>
        <v>3635936.6489999993</v>
      </c>
      <c r="C66" s="44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2"/>
    </row>
    <row r="67" spans="1:28" x14ac:dyDescent="0.2">
      <c r="A67" s="186"/>
      <c r="B67" s="309">
        <f>B65-B66</f>
        <v>0</v>
      </c>
      <c r="C67" s="44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2"/>
    </row>
    <row r="68" spans="1:28" x14ac:dyDescent="0.2">
      <c r="A68" s="186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2"/>
    </row>
    <row r="69" spans="1:28" x14ac:dyDescent="0.2">
      <c r="A69" s="186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2"/>
    </row>
    <row r="70" spans="1:28" x14ac:dyDescent="0.2">
      <c r="A70" s="186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2"/>
    </row>
    <row r="71" spans="1:28" x14ac:dyDescent="0.2">
      <c r="A71" s="186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2"/>
    </row>
    <row r="72" spans="1:28" ht="19" thickBot="1" x14ac:dyDescent="0.25">
      <c r="A72" s="311"/>
      <c r="B72" s="310"/>
      <c r="C72" s="310"/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310"/>
      <c r="W72" s="310"/>
      <c r="X72" s="310"/>
      <c r="Y72" s="310"/>
      <c r="Z72" s="310"/>
      <c r="AA72" s="310"/>
      <c r="AB72" s="312"/>
    </row>
    <row r="81" spans="21:21" x14ac:dyDescent="0.2">
      <c r="U81" s="188">
        <v>7</v>
      </c>
    </row>
    <row r="82" spans="21:21" x14ac:dyDescent="0.2">
      <c r="U82" s="188">
        <v>5</v>
      </c>
    </row>
    <row r="83" spans="21:21" x14ac:dyDescent="0.2">
      <c r="U83" s="188">
        <v>18</v>
      </c>
    </row>
    <row r="84" spans="21:21" x14ac:dyDescent="0.2">
      <c r="U84" s="188">
        <v>15</v>
      </c>
    </row>
    <row r="85" spans="21:21" x14ac:dyDescent="0.2">
      <c r="U85" s="188">
        <v>20</v>
      </c>
    </row>
    <row r="86" spans="21:21" x14ac:dyDescent="0.2">
      <c r="U86" s="188">
        <v>15</v>
      </c>
    </row>
    <row r="87" spans="21:21" x14ac:dyDescent="0.2">
      <c r="U87" s="188">
        <v>22</v>
      </c>
    </row>
    <row r="88" spans="21:21" x14ac:dyDescent="0.2">
      <c r="U88" s="188">
        <v>16</v>
      </c>
    </row>
    <row r="89" spans="21:21" x14ac:dyDescent="0.2">
      <c r="U89" s="188">
        <v>20</v>
      </c>
    </row>
    <row r="90" spans="21:21" x14ac:dyDescent="0.2">
      <c r="U90" s="188">
        <f>SUM(U81:U89)</f>
        <v>138</v>
      </c>
    </row>
  </sheetData>
  <sheetProtection algorithmName="SHA-512" hashValue="vvMHm47tyKOxgisUcXnPpYJpfvTwkSORCo/URSFEtQspby5gYJO2P7OIL6ZrCYHnSEG+U7Xm2Fh2FjN+LpLThw==" saltValue="XBcCWoxQL3J7iSzqAgCzNA==" spinCount="100000" sheet="1" objects="1" scenarios="1"/>
  <customSheetViews>
    <customSheetView guid="{15DEB518-703B-4305-B532-81BB1D0327E1}" scale="80" fitToPage="1">
      <selection activeCell="B33" sqref="B33"/>
      <pageMargins left="2.2000000000000002" right="0.3" top="0.63" bottom="0.28000000000000003" header="0" footer="0"/>
      <pageSetup orientation="landscape" horizontalDpi="4294967292" verticalDpi="300" r:id="rId1"/>
      <headerFooter alignWithMargins="0"/>
    </customSheetView>
  </customSheetViews>
  <mergeCells count="23">
    <mergeCell ref="A2:AA2"/>
    <mergeCell ref="A3:AA3"/>
    <mergeCell ref="A4:AA4"/>
    <mergeCell ref="A58:C58"/>
    <mergeCell ref="A62:C62"/>
    <mergeCell ref="P5:V5"/>
    <mergeCell ref="P7:V7"/>
    <mergeCell ref="A52:C52"/>
    <mergeCell ref="A47:C47"/>
    <mergeCell ref="R19:R20"/>
    <mergeCell ref="A23:C23"/>
    <mergeCell ref="A8:N8"/>
    <mergeCell ref="A42:C42"/>
    <mergeCell ref="Q8:R8"/>
    <mergeCell ref="W18:W19"/>
    <mergeCell ref="P8:P9"/>
    <mergeCell ref="X8:Y8"/>
    <mergeCell ref="Z8:Z9"/>
    <mergeCell ref="AA8:AA9"/>
    <mergeCell ref="S8:T8"/>
    <mergeCell ref="V8:V9"/>
    <mergeCell ref="U8:U9"/>
    <mergeCell ref="W8:W9"/>
  </mergeCells>
  <phoneticPr fontId="0" type="noConversion"/>
  <conditionalFormatting sqref="U10:V16">
    <cfRule type="cellIs" dxfId="5" priority="1" operator="lessThan">
      <formula>0</formula>
    </cfRule>
  </conditionalFormatting>
  <conditionalFormatting sqref="U18:V20">
    <cfRule type="cellIs" dxfId="4" priority="5" operator="lessThan">
      <formula>0</formula>
    </cfRule>
  </conditionalFormatting>
  <conditionalFormatting sqref="X18">
    <cfRule type="cellIs" dxfId="3" priority="7" operator="lessThan">
      <formula>0</formula>
    </cfRule>
  </conditionalFormatting>
  <conditionalFormatting sqref="Z10:AA16">
    <cfRule type="cellIs" dxfId="2" priority="3" operator="lessThan">
      <formula>0</formula>
    </cfRule>
  </conditionalFormatting>
  <conditionalFormatting sqref="Z18:AA20">
    <cfRule type="cellIs" dxfId="1" priority="4" operator="lessThan">
      <formula>0</formula>
    </cfRule>
  </conditionalFormatting>
  <pageMargins left="2.2000000000000002" right="0.3" top="0.63" bottom="0.28000000000000003" header="0" footer="0"/>
  <pageSetup scale="67" orientation="landscape" horizontalDpi="4294967292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06"/>
  <sheetViews>
    <sheetView zoomScale="55" zoomScaleNormal="55" workbookViewId="0">
      <selection activeCell="I13" sqref="I13"/>
    </sheetView>
  </sheetViews>
  <sheetFormatPr baseColWidth="10" defaultColWidth="11.375" defaultRowHeight="15.75" x14ac:dyDescent="0.2"/>
  <cols>
    <col min="1" max="1" width="37.25" style="29" customWidth="1"/>
    <col min="2" max="16" width="25.625" style="29" customWidth="1"/>
    <col min="17" max="17" width="24" style="29" bestFit="1" customWidth="1"/>
    <col min="18" max="18" width="8.75" style="29" bestFit="1" customWidth="1"/>
    <col min="19" max="19" width="17.875" style="29" bestFit="1" customWidth="1"/>
    <col min="20" max="20" width="11.375" style="29"/>
    <col min="21" max="21" width="14" style="29" bestFit="1" customWidth="1"/>
    <col min="22" max="16384" width="11.375" style="29"/>
  </cols>
  <sheetData>
    <row r="1" spans="1:29" ht="18.350000000000001" x14ac:dyDescent="0.2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5"/>
    </row>
    <row r="2" spans="1:29" ht="18.350000000000001" x14ac:dyDescent="0.2">
      <c r="A2" s="487" t="str">
        <f>'Comparativo 2020-2021'!A2</f>
        <v>ADMINSITRACIÓN DEL SISTEMA PORTUARIO NACIONAL ENSENADA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</row>
    <row r="3" spans="1:29" ht="18.350000000000001" x14ac:dyDescent="0.2">
      <c r="A3" s="487" t="s">
        <v>18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1"/>
      <c r="Q3" s="41"/>
      <c r="R3" s="43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</row>
    <row r="4" spans="1:29" ht="18.350000000000001" x14ac:dyDescent="0.2">
      <c r="A4" s="489" t="s">
        <v>144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41"/>
      <c r="Q4" s="41"/>
      <c r="R4" s="41"/>
      <c r="S4" s="44"/>
      <c r="T4" s="41"/>
      <c r="U4" s="41"/>
      <c r="V4" s="41"/>
      <c r="W4" s="41"/>
      <c r="X4" s="41"/>
      <c r="Y4" s="41"/>
      <c r="Z4" s="41"/>
      <c r="AA4" s="41"/>
      <c r="AB4" s="41"/>
      <c r="AC4" s="42"/>
    </row>
    <row r="5" spans="1:29" ht="18.350000000000001" x14ac:dyDescent="0.2">
      <c r="A5" s="186"/>
      <c r="B5" s="41"/>
      <c r="C5" s="41"/>
      <c r="D5" s="41"/>
      <c r="E5" s="41"/>
      <c r="F5" s="41"/>
      <c r="G5" s="41"/>
      <c r="H5" s="41"/>
      <c r="I5" s="187"/>
      <c r="J5" s="44"/>
      <c r="K5" s="41"/>
      <c r="L5" s="41"/>
      <c r="M5" s="41"/>
      <c r="N5" s="41"/>
      <c r="O5" s="41"/>
      <c r="P5" s="41"/>
      <c r="Q5" s="41"/>
      <c r="R5" s="41"/>
      <c r="S5" s="44"/>
      <c r="T5" s="41"/>
      <c r="U5" s="41"/>
      <c r="V5" s="41"/>
      <c r="W5" s="41"/>
      <c r="X5" s="41"/>
      <c r="Y5" s="41"/>
      <c r="Z5" s="41"/>
      <c r="AA5" s="41"/>
      <c r="AB5" s="41"/>
      <c r="AC5" s="42"/>
    </row>
    <row r="6" spans="1:29" ht="18.350000000000001" x14ac:dyDescent="0.2">
      <c r="A6" s="18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4"/>
      <c r="T6" s="41"/>
      <c r="U6" s="41"/>
      <c r="V6" s="41"/>
      <c r="W6" s="41"/>
      <c r="X6" s="41"/>
      <c r="Y6" s="41"/>
      <c r="Z6" s="41"/>
      <c r="AA6" s="41"/>
      <c r="AB6" s="41"/>
      <c r="AC6" s="42"/>
    </row>
    <row r="7" spans="1:29" ht="18.350000000000001" x14ac:dyDescent="0.2">
      <c r="A7" s="487" t="s">
        <v>42</v>
      </c>
      <c r="B7" s="488"/>
      <c r="C7" s="488"/>
      <c r="D7" s="488"/>
      <c r="E7" s="488"/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2"/>
    </row>
    <row r="8" spans="1:29" ht="19" thickBot="1" x14ac:dyDescent="0.25">
      <c r="A8" s="523">
        <v>2021</v>
      </c>
      <c r="B8" s="524"/>
      <c r="C8" s="524"/>
      <c r="D8" s="524"/>
      <c r="E8" s="524"/>
      <c r="F8" s="524"/>
      <c r="G8" s="524"/>
      <c r="H8" s="524"/>
      <c r="I8" s="524"/>
      <c r="J8" s="524"/>
      <c r="K8" s="524"/>
      <c r="L8" s="524"/>
      <c r="M8" s="524"/>
      <c r="N8" s="524"/>
      <c r="O8" s="524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2"/>
    </row>
    <row r="9" spans="1:29" ht="19" thickBot="1" x14ac:dyDescent="0.25">
      <c r="A9" s="134" t="s">
        <v>16</v>
      </c>
      <c r="B9" s="135" t="s">
        <v>0</v>
      </c>
      <c r="C9" s="135" t="s">
        <v>1</v>
      </c>
      <c r="D9" s="135" t="s">
        <v>2</v>
      </c>
      <c r="E9" s="135" t="s">
        <v>3</v>
      </c>
      <c r="F9" s="135" t="s">
        <v>4</v>
      </c>
      <c r="G9" s="135" t="s">
        <v>5</v>
      </c>
      <c r="H9" s="135" t="s">
        <v>6</v>
      </c>
      <c r="I9" s="135" t="s">
        <v>7</v>
      </c>
      <c r="J9" s="135" t="s">
        <v>8</v>
      </c>
      <c r="K9" s="135" t="s">
        <v>9</v>
      </c>
      <c r="L9" s="135" t="s">
        <v>10</v>
      </c>
      <c r="M9" s="135" t="s">
        <v>12</v>
      </c>
      <c r="N9" s="135" t="s">
        <v>11</v>
      </c>
      <c r="O9" s="135" t="s">
        <v>15</v>
      </c>
      <c r="P9" s="188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2"/>
    </row>
    <row r="10" spans="1:29" ht="18.350000000000001" x14ac:dyDescent="0.2">
      <c r="A10" s="115" t="s">
        <v>40</v>
      </c>
      <c r="B10" s="189">
        <v>112467.65</v>
      </c>
      <c r="C10" s="448">
        <v>111143.83199999999</v>
      </c>
      <c r="D10" s="449">
        <v>189724.842</v>
      </c>
      <c r="E10" s="189">
        <v>160770.45000000001</v>
      </c>
      <c r="F10" s="190">
        <v>144654.14499999999</v>
      </c>
      <c r="G10" s="190">
        <v>254625.07899999997</v>
      </c>
      <c r="H10" s="190">
        <v>121054.492</v>
      </c>
      <c r="I10" s="189">
        <v>264299.565</v>
      </c>
      <c r="J10" s="189">
        <v>176769.35500000001</v>
      </c>
      <c r="K10" s="189">
        <v>169046.913</v>
      </c>
      <c r="L10" s="189">
        <v>131779.52799999999</v>
      </c>
      <c r="M10" s="189">
        <v>225872.23599999998</v>
      </c>
      <c r="N10" s="191">
        <f>SUM(B10:M10)</f>
        <v>2062208.0869999998</v>
      </c>
      <c r="O10" s="192">
        <f>+N10/N13</f>
        <v>0.57079235728881572</v>
      </c>
      <c r="P10" s="193"/>
      <c r="Q10" s="194"/>
      <c r="R10" s="194"/>
      <c r="S10" s="194"/>
      <c r="T10" s="194"/>
      <c r="U10" s="194"/>
      <c r="V10" s="41"/>
      <c r="W10" s="41"/>
      <c r="X10" s="41"/>
      <c r="Y10" s="41"/>
      <c r="Z10" s="41"/>
      <c r="AA10" s="41"/>
      <c r="AB10" s="41"/>
      <c r="AC10" s="42"/>
    </row>
    <row r="11" spans="1:29" ht="18.350000000000001" x14ac:dyDescent="0.2">
      <c r="A11" s="115" t="s">
        <v>41</v>
      </c>
      <c r="B11" s="195">
        <v>58552.15</v>
      </c>
      <c r="C11" s="196">
        <v>56204.909999999996</v>
      </c>
      <c r="D11" s="197">
        <v>53377.820000000022</v>
      </c>
      <c r="E11" s="189">
        <v>75854.490000000005</v>
      </c>
      <c r="F11" s="190">
        <v>94317.094999999987</v>
      </c>
      <c r="G11" s="190">
        <v>70151.991999999998</v>
      </c>
      <c r="H11" s="190">
        <v>48600.490000000005</v>
      </c>
      <c r="I11" s="195">
        <v>64669.409999999996</v>
      </c>
      <c r="J11" s="195">
        <v>63479.420000000013</v>
      </c>
      <c r="K11" s="195">
        <v>40342.299999999996</v>
      </c>
      <c r="L11" s="195">
        <v>68225.939999999988</v>
      </c>
      <c r="M11" s="189">
        <v>68522.489999999976</v>
      </c>
      <c r="N11" s="191">
        <f>SUM(B11:M11)</f>
        <v>762298.50699999987</v>
      </c>
      <c r="O11" s="192">
        <f>+N11/N13</f>
        <v>0.21099430484789616</v>
      </c>
      <c r="P11" s="41"/>
      <c r="Q11" s="198"/>
      <c r="R11" s="19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2"/>
    </row>
    <row r="12" spans="1:29" ht="18.350000000000001" x14ac:dyDescent="0.3">
      <c r="A12" s="115" t="s">
        <v>64</v>
      </c>
      <c r="B12" s="189">
        <v>43239.506000000001</v>
      </c>
      <c r="C12" s="195">
        <v>27899.54</v>
      </c>
      <c r="D12" s="189">
        <f>SUM('[1]4. Cargas'!$G$118:$G$119)</f>
        <v>90657.983000000007</v>
      </c>
      <c r="E12" s="189">
        <v>69626.232999999993</v>
      </c>
      <c r="F12" s="189">
        <v>79064.44</v>
      </c>
      <c r="G12" s="200">
        <v>58990.476000000002</v>
      </c>
      <c r="H12" s="189">
        <v>83834.936000000002</v>
      </c>
      <c r="I12" s="189">
        <v>63147.030000000006</v>
      </c>
      <c r="J12" s="189">
        <v>80970.81</v>
      </c>
      <c r="K12" s="189">
        <v>74375.296000000002</v>
      </c>
      <c r="L12" s="189">
        <v>65965.974999999991</v>
      </c>
      <c r="M12" s="461">
        <v>50607.829999999994</v>
      </c>
      <c r="N12" s="191">
        <f>SUM(B12:M12)</f>
        <v>788380.05499999993</v>
      </c>
      <c r="O12" s="192">
        <f>+N12/N13</f>
        <v>0.2182133378632882</v>
      </c>
      <c r="P12" s="41"/>
      <c r="Q12" s="44"/>
      <c r="R12" s="19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2"/>
    </row>
    <row r="13" spans="1:29" ht="18.350000000000001" x14ac:dyDescent="0.4">
      <c r="A13" s="201" t="s">
        <v>13</v>
      </c>
      <c r="B13" s="202">
        <f>SUM(B10:B12)</f>
        <v>214259.30599999998</v>
      </c>
      <c r="C13" s="202">
        <f>SUM(C10:C12)</f>
        <v>195248.28200000001</v>
      </c>
      <c r="D13" s="202">
        <f t="shared" ref="D13:I13" si="0">SUM(D10:D12)</f>
        <v>333760.64500000002</v>
      </c>
      <c r="E13" s="202">
        <f>SUM(E10:E12)</f>
        <v>306251.17300000001</v>
      </c>
      <c r="F13" s="203">
        <f t="shared" si="0"/>
        <v>318035.68</v>
      </c>
      <c r="G13" s="203">
        <f>SUM(G10:G12)</f>
        <v>383767.54700000002</v>
      </c>
      <c r="H13" s="203">
        <f t="shared" si="0"/>
        <v>253489.91800000001</v>
      </c>
      <c r="I13" s="203">
        <f t="shared" si="0"/>
        <v>392116.005</v>
      </c>
      <c r="J13" s="203">
        <f t="shared" ref="J13:O13" si="1">SUM(J10:J12)</f>
        <v>321219.58500000002</v>
      </c>
      <c r="K13" s="203">
        <f t="shared" si="1"/>
        <v>283764.50899999996</v>
      </c>
      <c r="L13" s="203">
        <f t="shared" si="1"/>
        <v>265971.44299999997</v>
      </c>
      <c r="M13" s="203">
        <f t="shared" si="1"/>
        <v>345002.55599999998</v>
      </c>
      <c r="N13" s="462">
        <f t="shared" si="1"/>
        <v>3612886.6489999993</v>
      </c>
      <c r="O13" s="204">
        <f t="shared" si="1"/>
        <v>1</v>
      </c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2"/>
    </row>
    <row r="14" spans="1:29" ht="19" thickBot="1" x14ac:dyDescent="0.25">
      <c r="A14" s="205"/>
      <c r="B14" s="206"/>
      <c r="C14" s="206"/>
      <c r="D14" s="206"/>
      <c r="E14" s="206"/>
      <c r="F14" s="206"/>
      <c r="G14" s="206"/>
      <c r="H14" s="206"/>
      <c r="I14" s="206"/>
      <c r="J14" s="206"/>
      <c r="K14" s="207"/>
      <c r="L14" s="206"/>
      <c r="M14" s="206"/>
      <c r="N14" s="206"/>
      <c r="O14" s="208"/>
      <c r="P14" s="41"/>
      <c r="Q14" s="198"/>
      <c r="R14" s="19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2"/>
    </row>
    <row r="15" spans="1:29" ht="18.350000000000001" x14ac:dyDescent="0.2">
      <c r="A15" s="209"/>
      <c r="B15" s="210"/>
      <c r="C15" s="210"/>
      <c r="D15" s="210"/>
      <c r="E15" s="210"/>
      <c r="F15" s="210"/>
      <c r="G15" s="210"/>
      <c r="H15" s="210"/>
      <c r="I15" s="210"/>
      <c r="J15" s="210"/>
      <c r="K15" s="211"/>
      <c r="L15" s="210"/>
      <c r="M15" s="210"/>
      <c r="N15" s="210"/>
      <c r="O15" s="212"/>
      <c r="P15" s="41"/>
      <c r="Q15" s="44"/>
      <c r="R15" s="19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2"/>
    </row>
    <row r="16" spans="1:29" ht="13.6" customHeight="1" thickBot="1" x14ac:dyDescent="0.25">
      <c r="A16" s="186"/>
      <c r="B16" s="41"/>
      <c r="C16" s="41"/>
      <c r="D16" s="41"/>
      <c r="E16" s="213"/>
      <c r="F16" s="214"/>
      <c r="G16" s="44"/>
      <c r="H16" s="41"/>
      <c r="I16" s="41"/>
      <c r="J16" s="41"/>
      <c r="K16" s="41"/>
      <c r="L16" s="41"/>
      <c r="M16" s="41"/>
      <c r="N16" s="44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</row>
    <row r="17" spans="1:29" ht="19" thickBot="1" x14ac:dyDescent="0.25">
      <c r="A17" s="496" t="s">
        <v>45</v>
      </c>
      <c r="B17" s="497"/>
      <c r="C17" s="498"/>
      <c r="D17" s="41"/>
      <c r="E17" s="213"/>
      <c r="F17" s="214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2"/>
    </row>
    <row r="18" spans="1:29" ht="19" thickBot="1" x14ac:dyDescent="0.25">
      <c r="A18" s="215" t="s">
        <v>16</v>
      </c>
      <c r="B18" s="216" t="s">
        <v>14</v>
      </c>
      <c r="C18" s="217" t="s">
        <v>15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2"/>
    </row>
    <row r="19" spans="1:29" ht="15.75" customHeight="1" x14ac:dyDescent="0.2">
      <c r="A19" s="218" t="s">
        <v>43</v>
      </c>
      <c r="B19" s="219">
        <v>341341.07900000009</v>
      </c>
      <c r="C19" s="467">
        <f>+B19/N$13</f>
        <v>9.4478767855747409E-2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4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</row>
    <row r="20" spans="1:29" ht="15.05" customHeight="1" x14ac:dyDescent="0.2">
      <c r="A20" s="218" t="s">
        <v>35</v>
      </c>
      <c r="B20" s="220">
        <v>1911.0329999999999</v>
      </c>
      <c r="C20" s="467">
        <f t="shared" ref="C20:C28" si="2">+B20/N$13</f>
        <v>5.2894906086493171E-4</v>
      </c>
      <c r="D20" s="41"/>
      <c r="E20" s="213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2"/>
    </row>
    <row r="21" spans="1:29" ht="18.350000000000001" x14ac:dyDescent="0.2">
      <c r="A21" s="221" t="s">
        <v>31</v>
      </c>
      <c r="B21" s="222">
        <v>1350127.73</v>
      </c>
      <c r="C21" s="468">
        <f t="shared" si="2"/>
        <v>0.37369778273384191</v>
      </c>
      <c r="D21" s="223"/>
      <c r="E21" s="213"/>
      <c r="F21" s="199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</row>
    <row r="22" spans="1:29" ht="18.350000000000001" x14ac:dyDescent="0.2">
      <c r="A22" s="218" t="s">
        <v>136</v>
      </c>
      <c r="B22" s="220">
        <v>250.75</v>
      </c>
      <c r="C22" s="467">
        <f t="shared" si="2"/>
        <v>6.940433629972986E-5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R22" s="224"/>
      <c r="T22" s="224"/>
      <c r="V22" s="41"/>
      <c r="W22" s="41"/>
      <c r="X22" s="41"/>
      <c r="Y22" s="41"/>
      <c r="Z22" s="41"/>
      <c r="AA22" s="41"/>
      <c r="AB22" s="41"/>
      <c r="AC22" s="42"/>
    </row>
    <row r="23" spans="1:29" ht="18.350000000000001" x14ac:dyDescent="0.2">
      <c r="A23" s="218" t="s">
        <v>73</v>
      </c>
      <c r="B23" s="220">
        <v>5661.6030000000001</v>
      </c>
      <c r="C23" s="467">
        <f t="shared" si="2"/>
        <v>1.5670580203691303E-3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194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2"/>
    </row>
    <row r="24" spans="1:29" ht="18.350000000000001" x14ac:dyDescent="0.2">
      <c r="A24" s="218" t="s">
        <v>135</v>
      </c>
      <c r="B24" s="220">
        <v>51629.506999999998</v>
      </c>
      <c r="C24" s="467">
        <f t="shared" si="2"/>
        <v>1.4290375540647084E-2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194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2"/>
    </row>
    <row r="25" spans="1:29" ht="18.350000000000001" x14ac:dyDescent="0.2">
      <c r="A25" s="218" t="s">
        <v>131</v>
      </c>
      <c r="B25" s="220">
        <v>2066.5159999999996</v>
      </c>
      <c r="C25" s="467">
        <f t="shared" si="2"/>
        <v>5.7198473153648058E-4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194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</row>
    <row r="26" spans="1:29" ht="18.350000000000001" x14ac:dyDescent="0.2">
      <c r="A26" s="218" t="s">
        <v>66</v>
      </c>
      <c r="B26" s="220">
        <v>30000</v>
      </c>
      <c r="C26" s="467">
        <f t="shared" si="2"/>
        <v>8.303609527385427E-3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225"/>
      <c r="O26" s="225"/>
      <c r="P26" s="41"/>
      <c r="Q26" s="44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2"/>
    </row>
    <row r="27" spans="1:29" ht="18.350000000000001" x14ac:dyDescent="0.2">
      <c r="A27" s="218" t="s">
        <v>132</v>
      </c>
      <c r="B27" s="220">
        <v>14317.343000000001</v>
      </c>
      <c r="C27" s="467">
        <f t="shared" si="2"/>
        <v>3.9628541913881684E-3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</row>
    <row r="28" spans="1:29" ht="18.350000000000001" x14ac:dyDescent="0.2">
      <c r="A28" s="226" t="s">
        <v>125</v>
      </c>
      <c r="B28" s="220">
        <v>233</v>
      </c>
      <c r="C28" s="467">
        <f t="shared" si="2"/>
        <v>6.4491367329360142E-5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2"/>
    </row>
    <row r="29" spans="1:29" ht="18.350000000000001" x14ac:dyDescent="0.2">
      <c r="A29" s="221" t="s">
        <v>117</v>
      </c>
      <c r="B29" s="222">
        <v>235267.31</v>
      </c>
      <c r="C29" s="468">
        <f>+B29/N$13</f>
        <v>6.5118929226611347E-2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2"/>
    </row>
    <row r="30" spans="1:29" ht="18.350000000000001" x14ac:dyDescent="0.2">
      <c r="A30" s="218" t="s">
        <v>138</v>
      </c>
      <c r="B30" s="220">
        <v>23447.911</v>
      </c>
      <c r="C30" s="467">
        <f>+B30/N$13</f>
        <v>6.4900765725628513E-3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2"/>
    </row>
    <row r="31" spans="1:29" ht="19" thickBot="1" x14ac:dyDescent="0.25">
      <c r="A31" s="218" t="s">
        <v>139</v>
      </c>
      <c r="B31" s="220">
        <v>5954.3050000000003</v>
      </c>
      <c r="C31" s="467">
        <f>+B31/N$13</f>
        <v>1.6480741242319561E-3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2"/>
    </row>
    <row r="32" spans="1:29" ht="19" thickBot="1" x14ac:dyDescent="0.45">
      <c r="A32" s="227" t="s">
        <v>32</v>
      </c>
      <c r="B32" s="463">
        <f>SUM(B19:B31)</f>
        <v>2062208.0870000003</v>
      </c>
      <c r="C32" s="228">
        <f>SUM(C19:C31)</f>
        <v>0.57079235728881572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229" t="s">
        <v>64</v>
      </c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2"/>
    </row>
    <row r="33" spans="1:29" ht="19" thickBot="1" x14ac:dyDescent="0.25">
      <c r="A33" s="226"/>
      <c r="B33" s="44"/>
      <c r="C33" s="44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230" t="s">
        <v>41</v>
      </c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2"/>
    </row>
    <row r="34" spans="1:29" ht="19" thickBot="1" x14ac:dyDescent="0.25">
      <c r="A34" s="496" t="s">
        <v>44</v>
      </c>
      <c r="B34" s="497"/>
      <c r="C34" s="498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231" t="s">
        <v>40</v>
      </c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</row>
    <row r="35" spans="1:29" ht="18.350000000000001" x14ac:dyDescent="0.2">
      <c r="A35" s="226" t="s">
        <v>133</v>
      </c>
      <c r="B35" s="234">
        <v>36340.699999999997</v>
      </c>
      <c r="C35" s="464">
        <f t="shared" ref="C35:C40" si="3">+B35/N$13</f>
        <v>1.0058632758395185E-2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</row>
    <row r="36" spans="1:29" ht="18.350000000000001" x14ac:dyDescent="0.2">
      <c r="A36" s="226" t="s">
        <v>141</v>
      </c>
      <c r="B36" s="234">
        <v>13434.16</v>
      </c>
      <c r="C36" s="464">
        <f>+B36/N$13</f>
        <v>3.7184006322806733E-3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</row>
    <row r="37" spans="1:29" ht="18.350000000000001" x14ac:dyDescent="0.2">
      <c r="A37" s="232" t="s">
        <v>31</v>
      </c>
      <c r="B37" s="233">
        <v>707363.07999999984</v>
      </c>
      <c r="C37" s="296">
        <f t="shared" si="3"/>
        <v>0.19578889368028993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</row>
    <row r="38" spans="1:29" ht="18.350000000000001" x14ac:dyDescent="0.2">
      <c r="A38" s="226" t="s">
        <v>134</v>
      </c>
      <c r="B38" s="234">
        <v>1909.8050000000001</v>
      </c>
      <c r="C38" s="464">
        <f t="shared" si="3"/>
        <v>5.2860916644827745E-4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2"/>
    </row>
    <row r="39" spans="1:29" ht="18.350000000000001" x14ac:dyDescent="0.2">
      <c r="A39" s="226" t="s">
        <v>73</v>
      </c>
      <c r="B39" s="234">
        <v>3023.7020000000002</v>
      </c>
      <c r="C39" s="464">
        <f>+B39/N$13</f>
        <v>8.369213578391457E-4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2"/>
    </row>
    <row r="40" spans="1:29" ht="19" thickBot="1" x14ac:dyDescent="0.25">
      <c r="A40" s="226" t="s">
        <v>120</v>
      </c>
      <c r="B40" s="234">
        <v>227.06</v>
      </c>
      <c r="C40" s="464">
        <f t="shared" si="3"/>
        <v>6.2847252642937823E-5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2"/>
    </row>
    <row r="41" spans="1:29" ht="19" thickBot="1" x14ac:dyDescent="0.45">
      <c r="A41" s="227" t="s">
        <v>32</v>
      </c>
      <c r="B41" s="463">
        <f>SUM(B35:B40)</f>
        <v>762298.50699999998</v>
      </c>
      <c r="C41" s="235">
        <f>SUM(C35:C40)</f>
        <v>0.21099430484789614</v>
      </c>
      <c r="D41" s="41"/>
      <c r="E41" s="214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2"/>
    </row>
    <row r="42" spans="1:29" ht="19" thickBot="1" x14ac:dyDescent="0.25">
      <c r="A42" s="226"/>
      <c r="B42" s="44"/>
      <c r="C42" s="44"/>
      <c r="D42" s="44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</row>
    <row r="43" spans="1:29" ht="19" thickBot="1" x14ac:dyDescent="0.25">
      <c r="A43" s="496" t="s">
        <v>121</v>
      </c>
      <c r="B43" s="497"/>
      <c r="C43" s="498"/>
      <c r="D43" s="44"/>
      <c r="E43" s="236"/>
      <c r="F43" s="199"/>
      <c r="G43" s="41"/>
      <c r="H43" s="194"/>
      <c r="I43" s="194"/>
      <c r="J43" s="194"/>
      <c r="K43" s="194"/>
      <c r="L43" s="194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</row>
    <row r="44" spans="1:29" ht="18.350000000000001" x14ac:dyDescent="0.2">
      <c r="A44" s="237" t="s">
        <v>105</v>
      </c>
      <c r="B44" s="241">
        <v>19961.617000000002</v>
      </c>
      <c r="C44" s="465">
        <f t="shared" ref="C44:C49" si="4">+B44/N$13</f>
        <v>5.5251157701072971E-3</v>
      </c>
      <c r="D44" s="41"/>
      <c r="E44" s="213"/>
      <c r="F44" s="238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2"/>
    </row>
    <row r="45" spans="1:29" ht="18.350000000000001" x14ac:dyDescent="0.2">
      <c r="A45" s="237" t="s">
        <v>60</v>
      </c>
      <c r="B45" s="241">
        <v>3043.52</v>
      </c>
      <c r="C45" s="465">
        <f>+B45/N$13</f>
        <v>8.4240672229293637E-4</v>
      </c>
      <c r="D45" s="41"/>
      <c r="E45" s="213"/>
      <c r="F45" s="238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</row>
    <row r="46" spans="1:29" ht="18.350000000000001" x14ac:dyDescent="0.2">
      <c r="A46" s="237" t="s">
        <v>78</v>
      </c>
      <c r="B46" s="241">
        <v>105471.65000000001</v>
      </c>
      <c r="C46" s="465">
        <f t="shared" si="4"/>
        <v>2.9193179926968706E-2</v>
      </c>
      <c r="D46" s="223"/>
      <c r="E46" s="213"/>
      <c r="F46" s="239"/>
      <c r="G46" s="41"/>
      <c r="H46" s="240" t="s">
        <v>70</v>
      </c>
      <c r="I46" s="41"/>
      <c r="J46" s="240" t="s">
        <v>69</v>
      </c>
      <c r="K46" s="41"/>
      <c r="L46" s="240" t="s">
        <v>93</v>
      </c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2"/>
    </row>
    <row r="47" spans="1:29" ht="18.350000000000001" x14ac:dyDescent="0.2">
      <c r="A47" s="237" t="s">
        <v>59</v>
      </c>
      <c r="B47" s="241">
        <v>35310.903000000006</v>
      </c>
      <c r="C47" s="465">
        <f t="shared" si="4"/>
        <v>9.7735983523794222E-3</v>
      </c>
      <c r="D47" s="41"/>
      <c r="E47" s="213"/>
      <c r="G47" s="242"/>
      <c r="H47" s="240"/>
      <c r="I47" s="240"/>
      <c r="J47" s="243"/>
      <c r="K47" s="240"/>
      <c r="L47" s="240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2"/>
    </row>
    <row r="48" spans="1:29" ht="18.350000000000001" x14ac:dyDescent="0.2">
      <c r="A48" s="244" t="s">
        <v>38</v>
      </c>
      <c r="B48" s="245">
        <v>609800</v>
      </c>
      <c r="C48" s="466">
        <f t="shared" si="4"/>
        <v>0.1687847029933211</v>
      </c>
      <c r="D48" s="41"/>
      <c r="E48" s="213"/>
      <c r="F48" s="239"/>
      <c r="G48" s="199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2"/>
    </row>
    <row r="49" spans="1:29" ht="19" thickBot="1" x14ac:dyDescent="0.25">
      <c r="A49" s="237" t="s">
        <v>36</v>
      </c>
      <c r="B49" s="241">
        <v>14792.365000000002</v>
      </c>
      <c r="C49" s="465">
        <f t="shared" si="4"/>
        <v>4.0943340982187576E-3</v>
      </c>
      <c r="D49" s="41"/>
      <c r="E49" s="246"/>
      <c r="F49" s="242"/>
      <c r="G49" s="246"/>
      <c r="H49" s="41"/>
      <c r="I49" s="44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2"/>
    </row>
    <row r="50" spans="1:29" ht="19" thickBot="1" x14ac:dyDescent="0.45">
      <c r="A50" s="227" t="s">
        <v>32</v>
      </c>
      <c r="B50" s="463">
        <f>SUM(B44:B49)</f>
        <v>788380.05499999993</v>
      </c>
      <c r="C50" s="235">
        <f>SUM(C44:C49)</f>
        <v>0.21821333786328823</v>
      </c>
      <c r="D50" s="199"/>
      <c r="E50" s="247"/>
      <c r="F50" s="41"/>
      <c r="G50" s="41"/>
      <c r="H50" s="248"/>
      <c r="I50" s="214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2"/>
    </row>
    <row r="51" spans="1:29" ht="18.350000000000001" x14ac:dyDescent="0.2">
      <c r="A51" s="186"/>
      <c r="B51" s="41"/>
      <c r="C51" s="41"/>
      <c r="D51" s="249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</row>
    <row r="52" spans="1:29" ht="19" thickBot="1" x14ac:dyDescent="0.25">
      <c r="A52" s="186"/>
      <c r="B52" s="44"/>
      <c r="C52" s="199"/>
      <c r="D52" s="41"/>
      <c r="E52" s="41"/>
      <c r="F52" s="41"/>
      <c r="G52" s="41"/>
      <c r="H52" s="250"/>
      <c r="I52" s="199"/>
      <c r="J52" s="44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2"/>
    </row>
    <row r="53" spans="1:29" ht="19" thickBot="1" x14ac:dyDescent="0.25">
      <c r="A53" s="496" t="s">
        <v>94</v>
      </c>
      <c r="B53" s="497"/>
      <c r="C53" s="497"/>
      <c r="D53" s="497"/>
      <c r="E53" s="497"/>
      <c r="F53" s="497"/>
      <c r="G53" s="498"/>
      <c r="H53" s="250"/>
      <c r="I53" s="199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2"/>
    </row>
    <row r="54" spans="1:29" ht="18.350000000000001" x14ac:dyDescent="0.2">
      <c r="A54" s="520" t="s">
        <v>71</v>
      </c>
      <c r="B54" s="521"/>
      <c r="C54" s="251" t="s">
        <v>72</v>
      </c>
      <c r="D54" s="251" t="s">
        <v>15</v>
      </c>
      <c r="E54" s="251" t="s">
        <v>69</v>
      </c>
      <c r="F54" s="252" t="s">
        <v>70</v>
      </c>
      <c r="G54" s="253" t="s">
        <v>64</v>
      </c>
      <c r="H54" s="41"/>
      <c r="I54" s="41"/>
      <c r="J54" s="41"/>
      <c r="K54" s="41"/>
      <c r="L54" s="41"/>
      <c r="M54" s="41"/>
      <c r="N54" s="254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2"/>
    </row>
    <row r="55" spans="1:29" ht="18.350000000000001" x14ac:dyDescent="0.2">
      <c r="A55" s="518" t="s">
        <v>95</v>
      </c>
      <c r="B55" s="519"/>
      <c r="C55" s="255">
        <f>B29</f>
        <v>235267.31</v>
      </c>
      <c r="D55" s="256">
        <f>+C55/N13</f>
        <v>6.5118929226611347E-2</v>
      </c>
      <c r="E55" s="256">
        <f>C29</f>
        <v>6.5118929226611347E-2</v>
      </c>
      <c r="F55" s="257">
        <v>0</v>
      </c>
      <c r="G55" s="258">
        <v>0</v>
      </c>
      <c r="H55" s="188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2"/>
    </row>
    <row r="56" spans="1:29" ht="18.350000000000001" x14ac:dyDescent="0.2">
      <c r="A56" s="518" t="s">
        <v>67</v>
      </c>
      <c r="B56" s="519"/>
      <c r="C56" s="255">
        <f>B48</f>
        <v>609800</v>
      </c>
      <c r="D56" s="256">
        <f>+C56/N13</f>
        <v>0.1687847029933211</v>
      </c>
      <c r="E56" s="256">
        <v>0</v>
      </c>
      <c r="F56" s="257">
        <v>0</v>
      </c>
      <c r="G56" s="258">
        <f>C48</f>
        <v>0.1687847029933211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2"/>
    </row>
    <row r="57" spans="1:29" ht="18.350000000000001" x14ac:dyDescent="0.2">
      <c r="A57" s="456" t="s">
        <v>140</v>
      </c>
      <c r="B57" s="457"/>
      <c r="C57" s="255">
        <f>B31</f>
        <v>5954.3050000000003</v>
      </c>
      <c r="D57" s="256">
        <f>C57/N13</f>
        <v>1.6480741242319561E-3</v>
      </c>
      <c r="E57" s="256">
        <f>C31</f>
        <v>1.6480741242319561E-3</v>
      </c>
      <c r="F57" s="257">
        <v>0</v>
      </c>
      <c r="G57" s="258">
        <v>0</v>
      </c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2"/>
    </row>
    <row r="58" spans="1:29" ht="18.350000000000001" x14ac:dyDescent="0.2">
      <c r="A58" s="456" t="s">
        <v>68</v>
      </c>
      <c r="B58" s="457"/>
      <c r="C58" s="255">
        <v>2074427.5099999998</v>
      </c>
      <c r="D58" s="256">
        <v>0.57417453453021405</v>
      </c>
      <c r="E58" s="256">
        <v>0.37450053141703205</v>
      </c>
      <c r="F58" s="257">
        <v>0.19967400311318209</v>
      </c>
      <c r="G58" s="258">
        <v>0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2"/>
    </row>
    <row r="59" spans="1:29" ht="19" thickBot="1" x14ac:dyDescent="0.25">
      <c r="A59" s="259"/>
      <c r="B59" s="260"/>
      <c r="C59" s="261"/>
      <c r="D59" s="262">
        <f>SUM(D55:D58)</f>
        <v>0.80972624087437839</v>
      </c>
      <c r="E59" s="262">
        <f>SUM(E55:E58)</f>
        <v>0.44126753476787534</v>
      </c>
      <c r="F59" s="262">
        <f>SUM(F55:F58)</f>
        <v>0.19967400311318209</v>
      </c>
      <c r="G59" s="263">
        <f>SUM(G55:G58)</f>
        <v>0.1687847029933211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2"/>
    </row>
    <row r="60" spans="1:29" ht="18.350000000000001" x14ac:dyDescent="0.2">
      <c r="A60" s="186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2"/>
    </row>
    <row r="61" spans="1:29" ht="18.350000000000001" x14ac:dyDescent="0.2">
      <c r="A61" s="186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2"/>
    </row>
    <row r="62" spans="1:29" ht="18.350000000000001" x14ac:dyDescent="0.2">
      <c r="A62" s="186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2"/>
    </row>
    <row r="63" spans="1:29" ht="19" thickBot="1" x14ac:dyDescent="0.25">
      <c r="A63" s="523" t="s">
        <v>77</v>
      </c>
      <c r="B63" s="524"/>
      <c r="C63" s="524"/>
      <c r="D63" s="524"/>
      <c r="E63" s="524"/>
      <c r="F63" s="524"/>
      <c r="G63" s="524"/>
      <c r="H63" s="524"/>
      <c r="I63" s="524"/>
      <c r="J63" s="524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2"/>
    </row>
    <row r="64" spans="1:29" ht="19" thickBot="1" x14ac:dyDescent="0.25">
      <c r="A64" s="496" t="s">
        <v>145</v>
      </c>
      <c r="B64" s="497"/>
      <c r="C64" s="497"/>
      <c r="D64" s="497"/>
      <c r="E64" s="497"/>
      <c r="F64" s="497"/>
      <c r="G64" s="497"/>
      <c r="H64" s="497"/>
      <c r="I64" s="497"/>
      <c r="J64" s="498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2"/>
    </row>
    <row r="65" spans="1:29" ht="15.75" customHeight="1" thickBot="1" x14ac:dyDescent="0.25">
      <c r="A65" s="264" t="s">
        <v>29</v>
      </c>
      <c r="B65" s="265">
        <v>2021</v>
      </c>
      <c r="C65" s="264" t="s">
        <v>65</v>
      </c>
      <c r="D65" s="265">
        <v>2020</v>
      </c>
      <c r="E65" s="265" t="s">
        <v>65</v>
      </c>
      <c r="F65" s="265" t="s">
        <v>82</v>
      </c>
      <c r="G65" s="265" t="s">
        <v>83</v>
      </c>
      <c r="H65" s="496" t="s">
        <v>102</v>
      </c>
      <c r="I65" s="497"/>
      <c r="J65" s="498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2"/>
    </row>
    <row r="66" spans="1:29" ht="137.94999999999999" customHeight="1" x14ac:dyDescent="0.2">
      <c r="A66" s="455" t="s">
        <v>30</v>
      </c>
      <c r="B66" s="470">
        <v>101</v>
      </c>
      <c r="C66" s="266">
        <f>+B66/B73</f>
        <v>0.16449511400651465</v>
      </c>
      <c r="D66" s="267">
        <v>93</v>
      </c>
      <c r="E66" s="268">
        <f>+D66/D73</f>
        <v>0.16636851520572452</v>
      </c>
      <c r="F66" s="269">
        <f>+B66-D66</f>
        <v>8</v>
      </c>
      <c r="G66" s="270">
        <f>+(B66-D66)/D66</f>
        <v>8.6021505376344093E-2</v>
      </c>
      <c r="H66" s="503" t="str">
        <f>'Carga Gral.'!W10</f>
        <v xml:space="preserve">Se generó un alza en el movimiento del total de la carga general del 75.4% en comparación con el mismo periodo del ejercicio anterior, con un total de 101 buques y 510 mil toneladas manejadas durante el periodo que se informa. </v>
      </c>
      <c r="I66" s="504"/>
      <c r="J66" s="505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2"/>
    </row>
    <row r="67" spans="1:29" ht="232.55" customHeight="1" x14ac:dyDescent="0.2">
      <c r="A67" s="455" t="s">
        <v>31</v>
      </c>
      <c r="B67" s="469">
        <v>225</v>
      </c>
      <c r="C67" s="266">
        <f>+B67/B73</f>
        <v>0.36644951140065146</v>
      </c>
      <c r="D67" s="272">
        <v>243</v>
      </c>
      <c r="E67" s="273">
        <f>+D67/D73</f>
        <v>0.43470483005366728</v>
      </c>
      <c r="F67" s="274">
        <f t="shared" ref="F67:F72" si="5">+B67-D67</f>
        <v>-18</v>
      </c>
      <c r="G67" s="275">
        <f t="shared" ref="G67:G73" si="6">+(B67-D67)/D67</f>
        <v>-7.407407407407407E-2</v>
      </c>
      <c r="H67" s="509" t="str">
        <f>'Carga Gral.'!W11</f>
        <v>La Terminal de Usos Multiples cesionada a EIT  registró un total de 225 arribos portacontenedores, siendo la carga de importación la de mayor movimiento, representando el 57.08% de carga de importación y el 21.10% en la carga de exportación. En el total de la carga manejada en el Puerto, la Carga Contenerizada representó el 56.9%, destacando entre el Granel Mineral y la Carga General que se reciben en los 3 Puertos.</v>
      </c>
      <c r="I67" s="510"/>
      <c r="J67" s="51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2"/>
    </row>
    <row r="68" spans="1:29" ht="150.75" customHeight="1" x14ac:dyDescent="0.2">
      <c r="A68" s="455" t="s">
        <v>104</v>
      </c>
      <c r="B68" s="469">
        <v>184</v>
      </c>
      <c r="C68" s="266">
        <f>+B68/B73</f>
        <v>0.29967426710097722</v>
      </c>
      <c r="D68" s="276">
        <v>151</v>
      </c>
      <c r="E68" s="273">
        <f>+D68/D73</f>
        <v>0.2701252236135957</v>
      </c>
      <c r="F68" s="277">
        <f t="shared" si="5"/>
        <v>33</v>
      </c>
      <c r="G68" s="278">
        <f t="shared" si="6"/>
        <v>0.2185430463576159</v>
      </c>
      <c r="H68" s="512" t="str">
        <f>'Carga Gral.'!W12</f>
        <v>La carga de Granel Mineral representó el 18.9% en el total de la carga, posicionandose en el 2do lugar del total de las cargas.</v>
      </c>
      <c r="I68" s="513"/>
      <c r="J68" s="514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2"/>
    </row>
    <row r="69" spans="1:29" ht="65.95" customHeight="1" x14ac:dyDescent="0.2">
      <c r="A69" s="455" t="s">
        <v>52</v>
      </c>
      <c r="B69" s="271">
        <v>1</v>
      </c>
      <c r="C69" s="266">
        <f>+B69/B73</f>
        <v>1.6286644951140066E-3</v>
      </c>
      <c r="D69" s="272">
        <v>3</v>
      </c>
      <c r="E69" s="273">
        <f>+D69/D73</f>
        <v>5.3667262969588547E-3</v>
      </c>
      <c r="F69" s="274">
        <f t="shared" si="5"/>
        <v>-2</v>
      </c>
      <c r="G69" s="275">
        <f t="shared" si="6"/>
        <v>-0.66666666666666663</v>
      </c>
      <c r="H69" s="515" t="str">
        <f>'Carga Gral.'!W13</f>
        <v>-</v>
      </c>
      <c r="I69" s="516"/>
      <c r="J69" s="517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2"/>
    </row>
    <row r="70" spans="1:29" ht="243.85" customHeight="1" x14ac:dyDescent="0.2">
      <c r="A70" s="455" t="s">
        <v>76</v>
      </c>
      <c r="B70" s="271">
        <v>99</v>
      </c>
      <c r="C70" s="266">
        <f>+B70/B73</f>
        <v>0.16123778501628663</v>
      </c>
      <c r="D70" s="272">
        <v>65</v>
      </c>
      <c r="E70" s="273">
        <f>+D70/D73</f>
        <v>0.11627906976744186</v>
      </c>
      <c r="F70" s="274">
        <f t="shared" si="5"/>
        <v>34</v>
      </c>
      <c r="G70" s="275">
        <f t="shared" si="6"/>
        <v>0.52307692307692311</v>
      </c>
      <c r="H70" s="512" t="str">
        <f>'Carga Gral.'!W18</f>
        <v>A partir del 29 de septiembre del presente se cuenta con recepción de cruceros y turistas.</v>
      </c>
      <c r="I70" s="513"/>
      <c r="J70" s="514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2"/>
    </row>
    <row r="71" spans="1:29" ht="71.2" customHeight="1" x14ac:dyDescent="0.2">
      <c r="A71" s="455" t="s">
        <v>91</v>
      </c>
      <c r="B71" s="271">
        <v>4</v>
      </c>
      <c r="C71" s="266">
        <f>+B71/B73</f>
        <v>6.5146579804560263E-3</v>
      </c>
      <c r="D71" s="272">
        <v>3</v>
      </c>
      <c r="E71" s="273">
        <f>+D71/D73</f>
        <v>5.3667262969588547E-3</v>
      </c>
      <c r="F71" s="277">
        <f t="shared" si="5"/>
        <v>1</v>
      </c>
      <c r="G71" s="278">
        <f t="shared" si="6"/>
        <v>0.33333333333333331</v>
      </c>
      <c r="H71" s="515" t="str">
        <f>'Carga Gral.'!W14</f>
        <v>En el periodo que se informa se registraron 4 arribos de fluidos, representando el 6.5% en el total de las cargas.</v>
      </c>
      <c r="I71" s="516"/>
      <c r="J71" s="517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2"/>
    </row>
    <row r="72" spans="1:29" ht="71.2" customHeight="1" thickBot="1" x14ac:dyDescent="0.25">
      <c r="A72" s="455" t="s">
        <v>122</v>
      </c>
      <c r="B72" s="280">
        <v>0</v>
      </c>
      <c r="C72" s="266">
        <f>+B72/B73</f>
        <v>0</v>
      </c>
      <c r="D72" s="281">
        <v>1</v>
      </c>
      <c r="E72" s="273">
        <f>+D72/D73</f>
        <v>1.7889087656529517E-3</v>
      </c>
      <c r="F72" s="282">
        <f t="shared" si="5"/>
        <v>-1</v>
      </c>
      <c r="G72" s="278">
        <f t="shared" si="6"/>
        <v>-1</v>
      </c>
      <c r="H72" s="506" t="str">
        <f>'Carga Gral.'!W16</f>
        <v>Sin registro a la fecha a reportar.</v>
      </c>
      <c r="I72" s="507"/>
      <c r="J72" s="508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2"/>
    </row>
    <row r="73" spans="1:29" ht="19" thickBot="1" x14ac:dyDescent="0.45">
      <c r="A73" s="283" t="s">
        <v>32</v>
      </c>
      <c r="B73" s="284">
        <f>SUM(B66:B72)</f>
        <v>614</v>
      </c>
      <c r="C73" s="94">
        <f>SUM(C66:C72)</f>
        <v>1</v>
      </c>
      <c r="D73" s="284">
        <f>SUM(D66:D72)</f>
        <v>559</v>
      </c>
      <c r="E73" s="94">
        <f>SUM(E66:E72)</f>
        <v>1</v>
      </c>
      <c r="F73" s="285">
        <f>+B73-D73</f>
        <v>55</v>
      </c>
      <c r="G73" s="286">
        <f t="shared" si="6"/>
        <v>9.838998211091235E-2</v>
      </c>
      <c r="H73" s="525"/>
      <c r="I73" s="526"/>
      <c r="J73" s="527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</row>
    <row r="74" spans="1:29" ht="18.350000000000001" x14ac:dyDescent="0.2">
      <c r="A74" s="186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2"/>
    </row>
    <row r="75" spans="1:29" ht="18.350000000000001" x14ac:dyDescent="0.2">
      <c r="A75" s="186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2"/>
    </row>
    <row r="76" spans="1:29" ht="18.350000000000001" x14ac:dyDescent="0.2">
      <c r="A76" s="487"/>
      <c r="B76" s="488"/>
      <c r="C76" s="488"/>
      <c r="D76" s="488"/>
      <c r="E76" s="488"/>
      <c r="F76" s="488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2"/>
    </row>
    <row r="77" spans="1:29" ht="19" thickBot="1" x14ac:dyDescent="0.25">
      <c r="A77" s="487"/>
      <c r="B77" s="488"/>
      <c r="C77" s="488"/>
      <c r="D77" s="488"/>
      <c r="E77" s="488"/>
      <c r="F77" s="488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2"/>
    </row>
    <row r="78" spans="1:29" ht="19" thickBot="1" x14ac:dyDescent="0.25">
      <c r="A78" s="287" t="s">
        <v>69</v>
      </c>
      <c r="B78" s="288"/>
      <c r="C78" s="41"/>
      <c r="D78" s="43"/>
      <c r="E78" s="43"/>
      <c r="F78" s="43"/>
      <c r="G78" s="41"/>
      <c r="H78" s="41"/>
      <c r="I78" s="41"/>
      <c r="J78" s="496" t="s">
        <v>20</v>
      </c>
      <c r="K78" s="497"/>
      <c r="L78" s="498"/>
      <c r="M78" s="265" t="s">
        <v>14</v>
      </c>
      <c r="N78" s="265" t="s">
        <v>15</v>
      </c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2"/>
    </row>
    <row r="79" spans="1:29" ht="18.350000000000001" x14ac:dyDescent="0.2">
      <c r="A79" s="186" t="s">
        <v>31</v>
      </c>
      <c r="B79" s="44">
        <f>B21</f>
        <v>1350127.73</v>
      </c>
      <c r="C79" s="289"/>
      <c r="D79" s="248"/>
      <c r="E79" s="289"/>
      <c r="F79" s="290"/>
      <c r="G79" s="41"/>
      <c r="H79" s="41"/>
      <c r="I79" s="41"/>
      <c r="J79" s="528" t="s">
        <v>30</v>
      </c>
      <c r="K79" s="529"/>
      <c r="L79" s="530"/>
      <c r="M79" s="291">
        <f>+B66</f>
        <v>101</v>
      </c>
      <c r="N79" s="292">
        <f t="shared" ref="N79:N85" si="7">+M79/$B$73</f>
        <v>0.16449511400651465</v>
      </c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2"/>
    </row>
    <row r="80" spans="1:29" ht="18.350000000000001" x14ac:dyDescent="0.2">
      <c r="A80" s="186" t="s">
        <v>90</v>
      </c>
      <c r="B80" s="44">
        <f>B29</f>
        <v>235267.31</v>
      </c>
      <c r="C80" s="289"/>
      <c r="D80" s="248"/>
      <c r="E80" s="289"/>
      <c r="F80" s="290"/>
      <c r="G80" s="41"/>
      <c r="H80" s="41"/>
      <c r="I80" s="41"/>
      <c r="J80" s="531" t="s">
        <v>31</v>
      </c>
      <c r="K80" s="532"/>
      <c r="L80" s="533"/>
      <c r="M80" s="293">
        <f>+B67</f>
        <v>225</v>
      </c>
      <c r="N80" s="294">
        <f t="shared" si="7"/>
        <v>0.36644951140065146</v>
      </c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2"/>
    </row>
    <row r="81" spans="1:29" ht="18.350000000000001" x14ac:dyDescent="0.2">
      <c r="A81" s="186" t="s">
        <v>104</v>
      </c>
      <c r="B81" s="44">
        <f>+B26+B31</f>
        <v>35954.305</v>
      </c>
      <c r="C81" s="289"/>
      <c r="D81" s="41"/>
      <c r="E81" s="289"/>
      <c r="F81" s="290"/>
      <c r="G81" s="41"/>
      <c r="H81" s="41"/>
      <c r="I81" s="41"/>
      <c r="J81" s="531" t="s">
        <v>104</v>
      </c>
      <c r="K81" s="532"/>
      <c r="L81" s="533"/>
      <c r="M81" s="295">
        <f>+B68</f>
        <v>184</v>
      </c>
      <c r="N81" s="296">
        <f t="shared" si="7"/>
        <v>0.29967426710097722</v>
      </c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2"/>
    </row>
    <row r="82" spans="1:29" ht="18.350000000000001" x14ac:dyDescent="0.2">
      <c r="A82" s="186" t="s">
        <v>30</v>
      </c>
      <c r="B82" s="44">
        <f>+B19+B20+B25+B22+B23+B24+B27+B28+B30</f>
        <v>440858.74200000009</v>
      </c>
      <c r="C82" s="289"/>
      <c r="D82" s="44"/>
      <c r="E82" s="289"/>
      <c r="F82" s="290"/>
      <c r="G82" s="41"/>
      <c r="H82" s="41"/>
      <c r="I82" s="41"/>
      <c r="J82" s="531" t="s">
        <v>129</v>
      </c>
      <c r="K82" s="532"/>
      <c r="L82" s="533"/>
      <c r="M82" s="293">
        <f>+B69</f>
        <v>1</v>
      </c>
      <c r="N82" s="294">
        <f t="shared" si="7"/>
        <v>1.6286644951140066E-3</v>
      </c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</row>
    <row r="83" spans="1:29" ht="18.350000000000001" x14ac:dyDescent="0.2">
      <c r="A83" s="297" t="s">
        <v>70</v>
      </c>
      <c r="B83" s="298"/>
      <c r="C83" s="289"/>
      <c r="D83" s="44"/>
      <c r="E83" s="289"/>
      <c r="F83" s="290"/>
      <c r="G83" s="41"/>
      <c r="H83" s="41"/>
      <c r="I83" s="41"/>
      <c r="J83" s="476" t="s">
        <v>91</v>
      </c>
      <c r="K83" s="477"/>
      <c r="L83" s="534"/>
      <c r="M83" s="293">
        <f>B71</f>
        <v>4</v>
      </c>
      <c r="N83" s="294">
        <f t="shared" si="7"/>
        <v>6.5146579804560263E-3</v>
      </c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2"/>
    </row>
    <row r="84" spans="1:29" ht="18.350000000000001" x14ac:dyDescent="0.2">
      <c r="A84" s="186" t="s">
        <v>31</v>
      </c>
      <c r="B84" s="44">
        <f>B37</f>
        <v>707363.07999999984</v>
      </c>
      <c r="C84" s="289"/>
      <c r="D84" s="41"/>
      <c r="E84" s="289"/>
      <c r="F84" s="290"/>
      <c r="G84" s="41"/>
      <c r="H84" s="41"/>
      <c r="I84" s="41"/>
      <c r="J84" s="476" t="s">
        <v>122</v>
      </c>
      <c r="K84" s="477"/>
      <c r="L84" s="534"/>
      <c r="M84" s="293">
        <f>B72</f>
        <v>0</v>
      </c>
      <c r="N84" s="294">
        <f t="shared" si="7"/>
        <v>0</v>
      </c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2"/>
    </row>
    <row r="85" spans="1:29" ht="19" thickBot="1" x14ac:dyDescent="0.25">
      <c r="A85" s="186" t="s">
        <v>30</v>
      </c>
      <c r="B85" s="44">
        <f>+B35+B38+B39+B40+B36</f>
        <v>54935.426999999996</v>
      </c>
      <c r="C85" s="289"/>
      <c r="D85" s="41"/>
      <c r="E85" s="289"/>
      <c r="F85" s="290"/>
      <c r="G85" s="41"/>
      <c r="H85" s="41"/>
      <c r="I85" s="41"/>
      <c r="J85" s="299" t="s">
        <v>76</v>
      </c>
      <c r="K85" s="300"/>
      <c r="L85" s="301"/>
      <c r="M85" s="302">
        <f>+B70</f>
        <v>99</v>
      </c>
      <c r="N85" s="303">
        <f t="shared" si="7"/>
        <v>0.16123778501628663</v>
      </c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2"/>
    </row>
    <row r="86" spans="1:29" ht="18.350000000000001" x14ac:dyDescent="0.2">
      <c r="A86" s="305" t="s">
        <v>64</v>
      </c>
      <c r="B86" s="306"/>
      <c r="C86" s="289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304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2"/>
    </row>
    <row r="87" spans="1:29" ht="18.350000000000001" x14ac:dyDescent="0.2">
      <c r="A87" s="186" t="s">
        <v>104</v>
      </c>
      <c r="B87" s="44">
        <f>B48+B47</f>
        <v>645110.90300000005</v>
      </c>
      <c r="C87" s="289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307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2"/>
    </row>
    <row r="88" spans="1:29" ht="18.350000000000001" x14ac:dyDescent="0.2">
      <c r="A88" s="186" t="s">
        <v>30</v>
      </c>
      <c r="B88" s="44">
        <f>B49</f>
        <v>14792.365000000002</v>
      </c>
      <c r="C88" s="289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304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2"/>
    </row>
    <row r="89" spans="1:29" ht="18.350000000000001" x14ac:dyDescent="0.2">
      <c r="A89" s="186" t="s">
        <v>105</v>
      </c>
      <c r="B89" s="44">
        <f>B44+B46+B45</f>
        <v>128476.78700000001</v>
      </c>
      <c r="C89" s="289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304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2"/>
    </row>
    <row r="90" spans="1:29" ht="18.350000000000001" x14ac:dyDescent="0.2">
      <c r="A90" s="186"/>
      <c r="B90" s="308"/>
      <c r="C90" s="28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304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2"/>
    </row>
    <row r="91" spans="1:29" ht="18.350000000000001" x14ac:dyDescent="0.2">
      <c r="A91" s="186"/>
      <c r="B91" s="44"/>
      <c r="C91" s="289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2"/>
    </row>
    <row r="92" spans="1:29" ht="18.350000000000001" x14ac:dyDescent="0.2">
      <c r="A92" s="186"/>
      <c r="B92" s="44">
        <f>SUM(B79:B89)</f>
        <v>3612886.6490000002</v>
      </c>
      <c r="C92" s="289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2"/>
    </row>
    <row r="93" spans="1:29" ht="18.350000000000001" x14ac:dyDescent="0.2">
      <c r="A93" s="186"/>
      <c r="B93" s="44">
        <f>N13</f>
        <v>3612886.6489999993</v>
      </c>
      <c r="C93" s="289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2"/>
    </row>
    <row r="94" spans="1:29" ht="18.350000000000001" x14ac:dyDescent="0.2">
      <c r="A94" s="186"/>
      <c r="B94" s="309">
        <f>B92-B93</f>
        <v>0</v>
      </c>
      <c r="C94" s="213"/>
      <c r="D94" s="254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2"/>
    </row>
    <row r="95" spans="1:29" ht="18.350000000000001" x14ac:dyDescent="0.2">
      <c r="A95" s="186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2"/>
    </row>
    <row r="96" spans="1:29" ht="18.350000000000001" x14ac:dyDescent="0.2">
      <c r="A96" s="194"/>
      <c r="B96" s="194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2"/>
    </row>
    <row r="97" spans="1:29" ht="18.350000000000001" x14ac:dyDescent="0.2">
      <c r="A97" s="186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2"/>
    </row>
    <row r="98" spans="1:29" ht="18.350000000000001" x14ac:dyDescent="0.2">
      <c r="A98" s="186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2"/>
    </row>
    <row r="99" spans="1:29" ht="18.350000000000001" x14ac:dyDescent="0.2">
      <c r="A99" s="186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2"/>
    </row>
    <row r="100" spans="1:29" ht="19" thickBot="1" x14ac:dyDescent="0.25">
      <c r="A100" s="311"/>
      <c r="B100" s="310"/>
      <c r="C100" s="310"/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310"/>
      <c r="X100" s="310"/>
      <c r="Y100" s="310"/>
      <c r="Z100" s="310"/>
      <c r="AA100" s="310"/>
      <c r="AB100" s="310"/>
      <c r="AC100" s="312"/>
    </row>
    <row r="106" spans="1:29" ht="18.350000000000001" x14ac:dyDescent="0.2">
      <c r="F106" s="44"/>
    </row>
  </sheetData>
  <sheetProtection algorithmName="SHA-512" hashValue="n6kjW3pAx5h55O21Z/ot1c5qaLC6c2DP+AqO01jX9xUCVfmgWaVEgeYU/MPi/6DZteCI6JdrVozjikvC1FITsA==" saltValue="gIWgr317CdF6ChltgQOE7w==" spinCount="100000" sheet="1" objects="1" scenarios="1"/>
  <customSheetViews>
    <customSheetView guid="{15DEB518-703B-4305-B532-81BB1D0327E1}" scale="90" fitToPage="1" topLeftCell="A7">
      <selection activeCell="B41" activeCellId="1" sqref="B22 B41"/>
      <pageMargins left="0.56999999999999995" right="0.37" top="0.15" bottom="0.14000000000000001" header="0" footer="0"/>
      <pageSetup scale="56" orientation="landscape" horizontalDpi="300" verticalDpi="300" r:id="rId1"/>
      <headerFooter alignWithMargins="0"/>
    </customSheetView>
  </customSheetViews>
  <mergeCells count="32">
    <mergeCell ref="J79:L79"/>
    <mergeCell ref="J80:L80"/>
    <mergeCell ref="J81:L81"/>
    <mergeCell ref="J82:L82"/>
    <mergeCell ref="J84:L84"/>
    <mergeCell ref="J83:L83"/>
    <mergeCell ref="A76:F76"/>
    <mergeCell ref="A63:J63"/>
    <mergeCell ref="A64:J64"/>
    <mergeCell ref="H73:J73"/>
    <mergeCell ref="J78:L78"/>
    <mergeCell ref="A2:O2"/>
    <mergeCell ref="A3:O3"/>
    <mergeCell ref="A4:O4"/>
    <mergeCell ref="A8:O8"/>
    <mergeCell ref="A7:O7"/>
    <mergeCell ref="A17:C17"/>
    <mergeCell ref="A77:F77"/>
    <mergeCell ref="H65:J65"/>
    <mergeCell ref="H66:J66"/>
    <mergeCell ref="H72:J72"/>
    <mergeCell ref="H67:J67"/>
    <mergeCell ref="H68:J68"/>
    <mergeCell ref="H69:J69"/>
    <mergeCell ref="H70:J70"/>
    <mergeCell ref="H71:J71"/>
    <mergeCell ref="A43:C43"/>
    <mergeCell ref="A34:C34"/>
    <mergeCell ref="A56:B56"/>
    <mergeCell ref="A55:B55"/>
    <mergeCell ref="A53:G53"/>
    <mergeCell ref="A54:B54"/>
  </mergeCells>
  <phoneticPr fontId="0" type="noConversion"/>
  <pageMargins left="0.56999999999999995" right="0.37" top="0.15" bottom="0.14000000000000001" header="0" footer="0"/>
  <pageSetup scale="34" orientation="landscape" horizontalDpi="300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125"/>
  <sheetViews>
    <sheetView zoomScale="55" zoomScaleNormal="55" workbookViewId="0">
      <selection activeCell="J8" sqref="J8"/>
    </sheetView>
  </sheetViews>
  <sheetFormatPr baseColWidth="10" defaultColWidth="11.375" defaultRowHeight="18.350000000000001" x14ac:dyDescent="0.4"/>
  <cols>
    <col min="1" max="1" width="29.625" style="1" bestFit="1" customWidth="1"/>
    <col min="2" max="13" width="16.125" style="1" customWidth="1"/>
    <col min="14" max="14" width="18.625" style="1" bestFit="1" customWidth="1"/>
    <col min="15" max="15" width="16.125" style="1" customWidth="1"/>
    <col min="16" max="16" width="12.375" style="1" bestFit="1" customWidth="1"/>
    <col min="17" max="17" width="31.625" style="1" bestFit="1" customWidth="1"/>
    <col min="18" max="18" width="15.875" style="1" bestFit="1" customWidth="1"/>
    <col min="19" max="19" width="11.125" style="1" bestFit="1" customWidth="1"/>
    <col min="20" max="20" width="28.375" style="1" bestFit="1" customWidth="1"/>
    <col min="21" max="21" width="13.25" style="1" customWidth="1"/>
    <col min="22" max="22" width="13.75" style="1" bestFit="1" customWidth="1"/>
    <col min="23" max="23" width="18.375" style="1" bestFit="1" customWidth="1"/>
    <col min="24" max="24" width="12.375" style="1" customWidth="1"/>
    <col min="25" max="25" width="13.75" style="1" bestFit="1" customWidth="1"/>
    <col min="26" max="26" width="11.25" style="1" customWidth="1"/>
    <col min="27" max="27" width="22" style="1" bestFit="1" customWidth="1"/>
    <col min="28" max="28" width="15.375" style="1" bestFit="1" customWidth="1"/>
    <col min="29" max="29" width="14.875" style="1" bestFit="1" customWidth="1"/>
    <col min="30" max="30" width="13.25" style="1" bestFit="1" customWidth="1"/>
    <col min="31" max="31" width="14.875" style="1" bestFit="1" customWidth="1"/>
    <col min="32" max="32" width="13" style="1" customWidth="1"/>
    <col min="33" max="34" width="11.625" style="1" customWidth="1"/>
    <col min="35" max="35" width="15.75" style="1" customWidth="1"/>
    <col min="36" max="37" width="11.625" style="1" bestFit="1" customWidth="1"/>
    <col min="38" max="16384" width="11.375" style="1"/>
  </cols>
  <sheetData>
    <row r="1" spans="1:47" x14ac:dyDescent="0.4">
      <c r="A1" s="389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1"/>
      <c r="AD1" s="391"/>
      <c r="AE1" s="391"/>
      <c r="AF1" s="391"/>
      <c r="AG1" s="391"/>
      <c r="AH1" s="391"/>
      <c r="AI1" s="391"/>
      <c r="AJ1" s="391"/>
      <c r="AK1" s="391"/>
      <c r="AL1" s="391"/>
      <c r="AM1" s="391"/>
      <c r="AN1" s="391"/>
      <c r="AO1" s="391"/>
      <c r="AP1" s="391"/>
      <c r="AQ1" s="391"/>
      <c r="AR1" s="391"/>
      <c r="AS1" s="391"/>
      <c r="AT1" s="391"/>
      <c r="AU1" s="392"/>
    </row>
    <row r="2" spans="1:47" x14ac:dyDescent="0.4">
      <c r="A2" s="536" t="str">
        <f>'Comparativo 2020-2021'!A2</f>
        <v>ADMINSITRACIÓN DEL SISTEMA PORTUARIO NACIONAL ENSENADA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36"/>
    </row>
    <row r="3" spans="1:47" x14ac:dyDescent="0.4">
      <c r="A3" s="536" t="str">
        <f>'Comparativo 2020-2021'!A3</f>
        <v>GERENCIA DE COMERCIALIZACIÓN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7"/>
      <c r="AA3" s="537"/>
      <c r="AB3" s="537"/>
      <c r="AC3" s="537"/>
      <c r="AD3" s="537"/>
      <c r="AE3" s="537"/>
      <c r="AF3" s="537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36"/>
    </row>
    <row r="4" spans="1:47" x14ac:dyDescent="0.4">
      <c r="A4" s="539" t="s">
        <v>144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0"/>
      <c r="AE4" s="540"/>
      <c r="AF4" s="540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36"/>
    </row>
    <row r="5" spans="1:47" x14ac:dyDescent="0.4">
      <c r="A5" s="37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36"/>
    </row>
    <row r="6" spans="1:47" ht="29.95" customHeight="1" x14ac:dyDescent="0.4">
      <c r="A6" s="536" t="s">
        <v>17</v>
      </c>
      <c r="B6" s="537"/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61"/>
      <c r="Q6" s="537" t="s">
        <v>17</v>
      </c>
      <c r="R6" s="537"/>
      <c r="S6" s="537"/>
      <c r="T6" s="537"/>
      <c r="U6" s="537"/>
      <c r="V6" s="537"/>
      <c r="W6" s="537"/>
      <c r="X6" s="537"/>
      <c r="Y6" s="537"/>
      <c r="Z6" s="61"/>
      <c r="AA6" s="61"/>
      <c r="AB6" s="6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36"/>
    </row>
    <row r="7" spans="1:47" ht="19" thickBot="1" x14ac:dyDescent="0.45">
      <c r="A7" s="536">
        <v>2021</v>
      </c>
      <c r="B7" s="537"/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537"/>
      <c r="P7" s="61"/>
      <c r="Q7" s="541" t="s">
        <v>146</v>
      </c>
      <c r="R7" s="541"/>
      <c r="S7" s="541"/>
      <c r="T7" s="541"/>
      <c r="U7" s="541"/>
      <c r="V7" s="541"/>
      <c r="W7" s="541"/>
      <c r="X7" s="541"/>
      <c r="Y7" s="541"/>
      <c r="Z7" s="61"/>
      <c r="AA7" s="61"/>
      <c r="AB7" s="61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36"/>
    </row>
    <row r="8" spans="1:47" ht="19" thickBot="1" x14ac:dyDescent="0.45">
      <c r="A8" s="134" t="s">
        <v>16</v>
      </c>
      <c r="B8" s="135" t="s">
        <v>0</v>
      </c>
      <c r="C8" s="135" t="s">
        <v>1</v>
      </c>
      <c r="D8" s="135" t="s">
        <v>2</v>
      </c>
      <c r="E8" s="135" t="s">
        <v>3</v>
      </c>
      <c r="F8" s="135" t="s">
        <v>4</v>
      </c>
      <c r="G8" s="135" t="s">
        <v>5</v>
      </c>
      <c r="H8" s="135" t="s">
        <v>6</v>
      </c>
      <c r="I8" s="135" t="s">
        <v>7</v>
      </c>
      <c r="J8" s="135" t="s">
        <v>8</v>
      </c>
      <c r="K8" s="135" t="s">
        <v>9</v>
      </c>
      <c r="L8" s="135" t="s">
        <v>10</v>
      </c>
      <c r="M8" s="135" t="s">
        <v>12</v>
      </c>
      <c r="N8" s="135" t="s">
        <v>11</v>
      </c>
      <c r="O8" s="137" t="s">
        <v>15</v>
      </c>
      <c r="P8" s="393"/>
      <c r="Q8" s="134" t="s">
        <v>16</v>
      </c>
      <c r="R8" s="135">
        <v>2021</v>
      </c>
      <c r="S8" s="135" t="s">
        <v>92</v>
      </c>
      <c r="T8" s="135">
        <v>2020</v>
      </c>
      <c r="U8" s="135" t="s">
        <v>92</v>
      </c>
      <c r="V8" s="135" t="s">
        <v>87</v>
      </c>
      <c r="W8" s="135">
        <v>2019</v>
      </c>
      <c r="X8" s="135" t="s">
        <v>92</v>
      </c>
      <c r="Y8" s="137" t="s">
        <v>87</v>
      </c>
      <c r="Z8" s="61"/>
      <c r="AA8" s="134" t="s">
        <v>16</v>
      </c>
      <c r="AB8" s="135">
        <v>2021</v>
      </c>
      <c r="AC8" s="135">
        <v>2020</v>
      </c>
      <c r="AD8" s="135" t="s">
        <v>87</v>
      </c>
      <c r="AE8" s="135">
        <v>2019</v>
      </c>
      <c r="AF8" s="137" t="s">
        <v>87</v>
      </c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36"/>
    </row>
    <row r="9" spans="1:47" x14ac:dyDescent="0.4">
      <c r="A9" s="115" t="s">
        <v>54</v>
      </c>
      <c r="B9" s="116">
        <v>10651</v>
      </c>
      <c r="C9" s="117">
        <v>11825</v>
      </c>
      <c r="D9" s="117">
        <f>'[1]3. Teus '!$E$78</f>
        <v>14044</v>
      </c>
      <c r="E9" s="117">
        <v>14999</v>
      </c>
      <c r="F9" s="117">
        <v>11544</v>
      </c>
      <c r="G9" s="117">
        <v>17724</v>
      </c>
      <c r="H9" s="117">
        <v>17920</v>
      </c>
      <c r="I9" s="117">
        <v>20654</v>
      </c>
      <c r="J9" s="117">
        <v>18445</v>
      </c>
      <c r="K9" s="117">
        <v>18563</v>
      </c>
      <c r="L9" s="117">
        <v>15713</v>
      </c>
      <c r="M9" s="117">
        <v>15927</v>
      </c>
      <c r="N9" s="118">
        <f t="shared" ref="N9:N14" si="0">SUM(B9:M9)</f>
        <v>188009</v>
      </c>
      <c r="O9" s="119">
        <f>+N9/N15</f>
        <v>0.47607942042637458</v>
      </c>
      <c r="P9" s="538"/>
      <c r="Q9" s="58" t="s">
        <v>108</v>
      </c>
      <c r="R9" s="121">
        <f>N9</f>
        <v>188009</v>
      </c>
      <c r="S9" s="161">
        <f>+R9/R15</f>
        <v>0.47607942042637458</v>
      </c>
      <c r="T9" s="123">
        <v>166832</v>
      </c>
      <c r="U9" s="161">
        <f>+T9/T15</f>
        <v>0.4334751124402722</v>
      </c>
      <c r="V9" s="59">
        <f t="shared" ref="V9:V15" si="1">+(N9-T9)/T9</f>
        <v>0.12693607940922605</v>
      </c>
      <c r="W9" s="121">
        <v>147813</v>
      </c>
      <c r="X9" s="161">
        <f>+W9/W15</f>
        <v>0.43765581604675813</v>
      </c>
      <c r="Y9" s="60">
        <f t="shared" ref="Y9:Y15" si="2">+(R9-W9)/W9</f>
        <v>0.27193819217524845</v>
      </c>
      <c r="Z9" s="61"/>
      <c r="AA9" s="62" t="s">
        <v>69</v>
      </c>
      <c r="AB9" s="63">
        <f>+R9+R10</f>
        <v>201737</v>
      </c>
      <c r="AC9" s="63">
        <f>+T9+T10</f>
        <v>184728</v>
      </c>
      <c r="AD9" s="64">
        <f>+(AB9-AC9)/AC9</f>
        <v>9.2075917023948725E-2</v>
      </c>
      <c r="AE9" s="63">
        <f>+W9+W10</f>
        <v>171276</v>
      </c>
      <c r="AF9" s="65">
        <f>+(AB9-AE9)/AE9</f>
        <v>0.17784745089796586</v>
      </c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36"/>
    </row>
    <row r="10" spans="1:47" x14ac:dyDescent="0.4">
      <c r="A10" s="66" t="s">
        <v>56</v>
      </c>
      <c r="B10" s="67">
        <v>1484</v>
      </c>
      <c r="C10" s="68">
        <v>865</v>
      </c>
      <c r="D10" s="69">
        <f>'[1]3. Teus '!$E$79</f>
        <v>2196</v>
      </c>
      <c r="E10" s="69">
        <v>1935</v>
      </c>
      <c r="F10" s="69">
        <v>1878</v>
      </c>
      <c r="G10" s="69">
        <v>1332</v>
      </c>
      <c r="H10" s="69">
        <v>530</v>
      </c>
      <c r="I10" s="69">
        <v>590</v>
      </c>
      <c r="J10" s="69">
        <v>1054</v>
      </c>
      <c r="K10" s="70">
        <v>288</v>
      </c>
      <c r="L10" s="69">
        <v>850</v>
      </c>
      <c r="M10" s="69">
        <v>726</v>
      </c>
      <c r="N10" s="118">
        <f t="shared" si="0"/>
        <v>13728</v>
      </c>
      <c r="O10" s="119">
        <f>+N10/N15</f>
        <v>3.4762262889613101E-2</v>
      </c>
      <c r="P10" s="538"/>
      <c r="Q10" s="71" t="s">
        <v>109</v>
      </c>
      <c r="R10" s="121">
        <f t="shared" ref="R10:R14" si="3">N10</f>
        <v>13728</v>
      </c>
      <c r="S10" s="160">
        <f>+R10/R15</f>
        <v>3.4762262889613101E-2</v>
      </c>
      <c r="T10" s="123">
        <v>17896</v>
      </c>
      <c r="U10" s="160">
        <f>+T10/T15</f>
        <v>4.64986969659964E-2</v>
      </c>
      <c r="V10" s="65">
        <f t="shared" si="1"/>
        <v>-0.2329012069736254</v>
      </c>
      <c r="W10" s="125">
        <v>23463</v>
      </c>
      <c r="X10" s="160">
        <f>+W10/W15</f>
        <v>6.9471010072896744E-2</v>
      </c>
      <c r="Y10" s="73">
        <f t="shared" si="2"/>
        <v>-0.41490857946554149</v>
      </c>
      <c r="Z10" s="61"/>
      <c r="AA10" s="62" t="s">
        <v>70</v>
      </c>
      <c r="AB10" s="63">
        <f>+R11+R12</f>
        <v>192805</v>
      </c>
      <c r="AC10" s="63">
        <f>+T11+T12</f>
        <v>185317</v>
      </c>
      <c r="AD10" s="64">
        <f>+(AB10-AC10)/AC10</f>
        <v>4.0406438696935519E-2</v>
      </c>
      <c r="AE10" s="63">
        <f>+W11+W12</f>
        <v>165664</v>
      </c>
      <c r="AF10" s="65">
        <f>+(AB10-AE10)/AE10</f>
        <v>0.16383161097160517</v>
      </c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36"/>
    </row>
    <row r="11" spans="1:47" x14ac:dyDescent="0.4">
      <c r="A11" s="115" t="s">
        <v>55</v>
      </c>
      <c r="B11" s="117">
        <v>5861</v>
      </c>
      <c r="C11" s="117">
        <v>6863</v>
      </c>
      <c r="D11" s="117">
        <f>'[1]3. Teus '!$E$80</f>
        <v>6410</v>
      </c>
      <c r="E11" s="117">
        <v>8634</v>
      </c>
      <c r="F11" s="117">
        <v>6703</v>
      </c>
      <c r="G11" s="117">
        <v>7425</v>
      </c>
      <c r="H11" s="117">
        <v>7304</v>
      </c>
      <c r="I11" s="117">
        <v>7274</v>
      </c>
      <c r="J11" s="117">
        <v>6116</v>
      </c>
      <c r="K11" s="117">
        <v>5171</v>
      </c>
      <c r="L11" s="117">
        <v>8352</v>
      </c>
      <c r="M11" s="117">
        <v>6536</v>
      </c>
      <c r="N11" s="118">
        <f t="shared" si="0"/>
        <v>82649</v>
      </c>
      <c r="O11" s="119">
        <f>+N11/N15</f>
        <v>0.20928513006728097</v>
      </c>
      <c r="P11" s="538"/>
      <c r="Q11" s="71" t="s">
        <v>110</v>
      </c>
      <c r="R11" s="121">
        <f t="shared" si="3"/>
        <v>82649</v>
      </c>
      <c r="S11" s="160">
        <f>+R11/R15</f>
        <v>0.20928513006728097</v>
      </c>
      <c r="T11" s="123">
        <v>82782</v>
      </c>
      <c r="U11" s="160">
        <f>+T11/T15</f>
        <v>0.21509025101917265</v>
      </c>
      <c r="V11" s="65">
        <f t="shared" si="1"/>
        <v>-1.606629460510739E-3</v>
      </c>
      <c r="W11" s="125">
        <v>86040</v>
      </c>
      <c r="X11" s="160">
        <f>+W11/W15</f>
        <v>0.25475368480893473</v>
      </c>
      <c r="Y11" s="73">
        <f t="shared" si="2"/>
        <v>-3.9411901441190146E-2</v>
      </c>
      <c r="Z11" s="61"/>
      <c r="AA11" s="62" t="s">
        <v>88</v>
      </c>
      <c r="AB11" s="63">
        <f>+R13+R14</f>
        <v>369</v>
      </c>
      <c r="AC11" s="63">
        <f>+T13+T14</f>
        <v>14826</v>
      </c>
      <c r="AD11" s="74">
        <f>+(AB11-AC11)/AC11</f>
        <v>-0.97511129097531368</v>
      </c>
      <c r="AE11" s="63">
        <f>+W13+W14</f>
        <v>798</v>
      </c>
      <c r="AF11" s="75">
        <f>+(AB11-AE11)/AE11</f>
        <v>-0.53759398496240607</v>
      </c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36"/>
    </row>
    <row r="12" spans="1:47" ht="19" thickBot="1" x14ac:dyDescent="0.45">
      <c r="A12" s="76" t="s">
        <v>57</v>
      </c>
      <c r="B12" s="69">
        <v>5903</v>
      </c>
      <c r="C12" s="69">
        <v>5909</v>
      </c>
      <c r="D12" s="69">
        <f>'[1]3. Teus '!$E$81</f>
        <v>10100</v>
      </c>
      <c r="E12" s="69">
        <v>7252</v>
      </c>
      <c r="F12" s="69">
        <v>6878</v>
      </c>
      <c r="G12" s="69">
        <v>7978</v>
      </c>
      <c r="H12" s="77">
        <v>10254</v>
      </c>
      <c r="I12" s="77">
        <v>10287</v>
      </c>
      <c r="J12" s="69">
        <v>10069</v>
      </c>
      <c r="K12" s="70">
        <v>13752</v>
      </c>
      <c r="L12" s="69">
        <v>10321</v>
      </c>
      <c r="M12" s="69">
        <v>11453</v>
      </c>
      <c r="N12" s="118">
        <f t="shared" si="0"/>
        <v>110156</v>
      </c>
      <c r="O12" s="119">
        <f>+N12/N15</f>
        <v>0.27893879886860584</v>
      </c>
      <c r="P12" s="538"/>
      <c r="Q12" s="71" t="s">
        <v>111</v>
      </c>
      <c r="R12" s="121">
        <f t="shared" si="3"/>
        <v>110156</v>
      </c>
      <c r="S12" s="160">
        <f>+R12/R15</f>
        <v>0.27893879886860584</v>
      </c>
      <c r="T12" s="123">
        <v>102535</v>
      </c>
      <c r="U12" s="160">
        <f>+T12/T15</f>
        <v>0.2664139412946156</v>
      </c>
      <c r="V12" s="65">
        <f t="shared" si="1"/>
        <v>7.432583995708783E-2</v>
      </c>
      <c r="W12" s="125">
        <v>79624</v>
      </c>
      <c r="X12" s="160">
        <f>+W12/W15</f>
        <v>0.23575671082318247</v>
      </c>
      <c r="Y12" s="73">
        <f t="shared" si="2"/>
        <v>0.3834522254596604</v>
      </c>
      <c r="Z12" s="78"/>
      <c r="AA12" s="79" t="s">
        <v>13</v>
      </c>
      <c r="AB12" s="80">
        <f>SUM(AB9:AB11)</f>
        <v>394911</v>
      </c>
      <c r="AC12" s="81">
        <f>SUM(AC9:AC11)</f>
        <v>384871</v>
      </c>
      <c r="AD12" s="82">
        <f>+(AB12-AC12)/AC12</f>
        <v>2.6086662803900526E-2</v>
      </c>
      <c r="AE12" s="171">
        <f>SUM(AE9:AE11)</f>
        <v>337738</v>
      </c>
      <c r="AF12" s="83">
        <f>+(AB12-AE12)/AE12</f>
        <v>0.16928210624803841</v>
      </c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36"/>
    </row>
    <row r="13" spans="1:47" x14ac:dyDescent="0.4">
      <c r="A13" s="84" t="s">
        <v>74</v>
      </c>
      <c r="B13" s="68">
        <v>0</v>
      </c>
      <c r="C13" s="68">
        <v>2</v>
      </c>
      <c r="D13" s="68">
        <f>'[1]3. Teus '!$E$82</f>
        <v>2</v>
      </c>
      <c r="E13" s="68">
        <v>5</v>
      </c>
      <c r="F13" s="68">
        <v>110</v>
      </c>
      <c r="G13" s="68">
        <v>0</v>
      </c>
      <c r="H13" s="68">
        <v>58</v>
      </c>
      <c r="I13" s="68">
        <v>32</v>
      </c>
      <c r="J13" s="68">
        <v>0</v>
      </c>
      <c r="K13" s="70">
        <v>8</v>
      </c>
      <c r="L13" s="69">
        <v>11</v>
      </c>
      <c r="M13" s="1">
        <v>10</v>
      </c>
      <c r="N13" s="118">
        <f t="shared" si="0"/>
        <v>238</v>
      </c>
      <c r="O13" s="119">
        <f>+N13/N15</f>
        <v>6.0266743646036707E-4</v>
      </c>
      <c r="P13" s="535"/>
      <c r="Q13" s="71" t="s">
        <v>74</v>
      </c>
      <c r="R13" s="121">
        <f>N13</f>
        <v>238</v>
      </c>
      <c r="S13" s="72">
        <f>+R13/R15</f>
        <v>6.0266743646036707E-4</v>
      </c>
      <c r="T13" s="123">
        <v>7428</v>
      </c>
      <c r="U13" s="160">
        <f>+T13/T15</f>
        <v>1.9299973237786167E-2</v>
      </c>
      <c r="V13" s="65">
        <f t="shared" si="1"/>
        <v>-0.96795907377490575</v>
      </c>
      <c r="W13" s="125">
        <v>358</v>
      </c>
      <c r="X13" s="160">
        <f>+W13/W15</f>
        <v>1.0599932492050051E-3</v>
      </c>
      <c r="Y13" s="73">
        <f t="shared" si="2"/>
        <v>-0.33519553072625696</v>
      </c>
      <c r="Z13" s="61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36"/>
    </row>
    <row r="14" spans="1:47" ht="19" thickBot="1" x14ac:dyDescent="0.45">
      <c r="A14" s="84" t="s">
        <v>75</v>
      </c>
      <c r="B14" s="68">
        <v>0</v>
      </c>
      <c r="C14" s="68">
        <v>2</v>
      </c>
      <c r="D14" s="68">
        <f>'[1]3. Teus '!$E$83</f>
        <v>4</v>
      </c>
      <c r="E14" s="68">
        <v>1</v>
      </c>
      <c r="F14" s="68">
        <v>10</v>
      </c>
      <c r="G14" s="68">
        <v>1</v>
      </c>
      <c r="H14" s="68">
        <v>2</v>
      </c>
      <c r="I14" s="68">
        <v>55</v>
      </c>
      <c r="J14" s="68">
        <v>33</v>
      </c>
      <c r="K14" s="85">
        <v>0</v>
      </c>
      <c r="L14" s="68">
        <v>13</v>
      </c>
      <c r="M14" s="68">
        <v>10</v>
      </c>
      <c r="N14" s="120">
        <f t="shared" si="0"/>
        <v>131</v>
      </c>
      <c r="O14" s="119">
        <f>+N14/N15</f>
        <v>3.3172031166516002E-4</v>
      </c>
      <c r="P14" s="535"/>
      <c r="Q14" s="86" t="s">
        <v>75</v>
      </c>
      <c r="R14" s="122">
        <f t="shared" si="3"/>
        <v>131</v>
      </c>
      <c r="S14" s="87">
        <f>+R14/R15</f>
        <v>3.3172031166516002E-4</v>
      </c>
      <c r="T14" s="124">
        <v>7398</v>
      </c>
      <c r="U14" s="162">
        <f>+T14/T15</f>
        <v>1.9222025042156983E-2</v>
      </c>
      <c r="V14" s="166">
        <f>+(N14-T14)/T14</f>
        <v>-0.98229251148959174</v>
      </c>
      <c r="W14" s="126">
        <v>440</v>
      </c>
      <c r="X14" s="162">
        <f>+W14/W15</f>
        <v>1.3027849990229112E-3</v>
      </c>
      <c r="Y14" s="88">
        <f t="shared" si="2"/>
        <v>-0.70227272727272727</v>
      </c>
      <c r="Z14" s="61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36"/>
    </row>
    <row r="15" spans="1:47" ht="19" thickBot="1" x14ac:dyDescent="0.45">
      <c r="A15" s="89">
        <v>2021</v>
      </c>
      <c r="B15" s="90">
        <f>SUM(B9:B14)</f>
        <v>23899</v>
      </c>
      <c r="C15" s="90">
        <f>SUM(C9:C14)</f>
        <v>25466</v>
      </c>
      <c r="D15" s="90">
        <f t="shared" ref="D15:M15" si="4">SUM(D9:D14)</f>
        <v>32756</v>
      </c>
      <c r="E15" s="90">
        <f t="shared" si="4"/>
        <v>32826</v>
      </c>
      <c r="F15" s="90">
        <f t="shared" si="4"/>
        <v>27123</v>
      </c>
      <c r="G15" s="90">
        <f t="shared" si="4"/>
        <v>34460</v>
      </c>
      <c r="H15" s="90">
        <f t="shared" si="4"/>
        <v>36068</v>
      </c>
      <c r="I15" s="90">
        <f>SUM(I9:I14)</f>
        <v>38892</v>
      </c>
      <c r="J15" s="90">
        <f t="shared" si="4"/>
        <v>35717</v>
      </c>
      <c r="K15" s="90">
        <f t="shared" si="4"/>
        <v>37782</v>
      </c>
      <c r="L15" s="90">
        <f t="shared" si="4"/>
        <v>35260</v>
      </c>
      <c r="M15" s="90">
        <f t="shared" si="4"/>
        <v>34662</v>
      </c>
      <c r="N15" s="90">
        <f>SUM(N9:N14)</f>
        <v>394911</v>
      </c>
      <c r="O15" s="91">
        <f>SUM(O9:O14)</f>
        <v>1</v>
      </c>
      <c r="P15" s="92"/>
      <c r="Q15" s="93" t="s">
        <v>13</v>
      </c>
      <c r="R15" s="90">
        <f>SUM(R9:R14)</f>
        <v>394911</v>
      </c>
      <c r="S15" s="94">
        <f>SUM(S9:S14)</f>
        <v>1</v>
      </c>
      <c r="T15" s="90">
        <f>SUM(T9:T14)</f>
        <v>384871</v>
      </c>
      <c r="U15" s="94">
        <f>SUM(U9:U14)</f>
        <v>1</v>
      </c>
      <c r="V15" s="95">
        <f t="shared" si="1"/>
        <v>2.6086662803900526E-2</v>
      </c>
      <c r="W15" s="90">
        <f>SUM(W9:W14)</f>
        <v>337738</v>
      </c>
      <c r="X15" s="94">
        <f>SUM(X9:X14)</f>
        <v>1</v>
      </c>
      <c r="Y15" s="91">
        <f t="shared" si="2"/>
        <v>0.16928210624803841</v>
      </c>
      <c r="Z15" s="61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36"/>
    </row>
    <row r="16" spans="1:47" ht="19" thickBot="1" x14ac:dyDescent="0.45">
      <c r="A16" s="96">
        <v>2020</v>
      </c>
      <c r="B16" s="97">
        <v>26717</v>
      </c>
      <c r="C16" s="97">
        <v>27705</v>
      </c>
      <c r="D16" s="97">
        <v>24211</v>
      </c>
      <c r="E16" s="97">
        <v>29930</v>
      </c>
      <c r="F16" s="97">
        <v>28407</v>
      </c>
      <c r="G16" s="97">
        <v>30347</v>
      </c>
      <c r="H16" s="97">
        <v>32989</v>
      </c>
      <c r="I16" s="97">
        <v>44087</v>
      </c>
      <c r="J16" s="97">
        <v>36615</v>
      </c>
      <c r="K16" s="97">
        <v>35692</v>
      </c>
      <c r="L16" s="97">
        <v>40417</v>
      </c>
      <c r="M16" s="97">
        <v>27754</v>
      </c>
      <c r="N16" s="98">
        <f>SUM(B16:M16)</f>
        <v>384871</v>
      </c>
      <c r="O16" s="99"/>
      <c r="P16" s="92"/>
      <c r="Q16" s="100"/>
      <c r="R16" s="99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36"/>
    </row>
    <row r="17" spans="1:47" ht="19" thickBot="1" x14ac:dyDescent="0.45">
      <c r="A17" s="96">
        <v>2019</v>
      </c>
      <c r="B17" s="97">
        <v>23375</v>
      </c>
      <c r="C17" s="97">
        <v>16627</v>
      </c>
      <c r="D17" s="97">
        <v>23217</v>
      </c>
      <c r="E17" s="97">
        <v>23680</v>
      </c>
      <c r="F17" s="97">
        <v>32163</v>
      </c>
      <c r="G17" s="97">
        <v>25735</v>
      </c>
      <c r="H17" s="97">
        <v>32301</v>
      </c>
      <c r="I17" s="97">
        <v>32436</v>
      </c>
      <c r="J17" s="102">
        <v>35384</v>
      </c>
      <c r="K17" s="101">
        <v>33634</v>
      </c>
      <c r="L17" s="101">
        <v>27122</v>
      </c>
      <c r="M17" s="101">
        <v>32064</v>
      </c>
      <c r="N17" s="170">
        <f>SUM(B17:M17)</f>
        <v>337738</v>
      </c>
      <c r="O17" s="30"/>
      <c r="P17" s="103"/>
      <c r="Q17" s="61"/>
      <c r="R17" s="104"/>
      <c r="S17" s="103"/>
      <c r="T17" s="61"/>
      <c r="U17" s="103"/>
      <c r="V17" s="61"/>
      <c r="W17" s="61"/>
      <c r="X17" s="103"/>
      <c r="Y17" s="61"/>
      <c r="Z17" s="61"/>
      <c r="AA17" s="61"/>
      <c r="AB17" s="61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36"/>
    </row>
    <row r="18" spans="1:47" x14ac:dyDescent="0.4">
      <c r="A18" s="105"/>
      <c r="B18" s="18"/>
      <c r="C18" s="18"/>
      <c r="D18" s="18"/>
      <c r="E18" s="18"/>
      <c r="F18" s="18"/>
      <c r="G18" s="18"/>
      <c r="H18" s="18"/>
      <c r="I18" s="18"/>
      <c r="J18" s="159"/>
      <c r="K18" s="18"/>
      <c r="L18" s="18"/>
      <c r="M18" s="18"/>
      <c r="N18" s="18"/>
      <c r="O18" s="30"/>
      <c r="P18" s="103"/>
      <c r="Q18" s="61"/>
      <c r="R18" s="104"/>
      <c r="S18" s="103"/>
      <c r="T18" s="61"/>
      <c r="U18" s="103"/>
      <c r="V18" s="61"/>
      <c r="W18" s="61"/>
      <c r="X18" s="103"/>
      <c r="Y18" s="61"/>
      <c r="Z18" s="61"/>
      <c r="AA18" s="61"/>
      <c r="AB18" s="61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36"/>
    </row>
    <row r="19" spans="1:47" x14ac:dyDescent="0.4">
      <c r="A19" s="105"/>
      <c r="B19" s="18"/>
      <c r="C19" s="18"/>
      <c r="D19" s="18"/>
      <c r="E19" s="18"/>
      <c r="F19" s="18"/>
      <c r="G19" s="18"/>
      <c r="H19" s="18"/>
      <c r="I19" s="18"/>
      <c r="J19" s="159"/>
      <c r="K19" s="18"/>
      <c r="L19" s="18"/>
      <c r="M19" s="18"/>
      <c r="N19" s="18"/>
      <c r="O19" s="30"/>
      <c r="P19" s="103"/>
      <c r="Q19" s="61"/>
      <c r="R19" s="104"/>
      <c r="S19" s="103"/>
      <c r="T19" s="61"/>
      <c r="U19" s="103"/>
      <c r="V19" s="61"/>
      <c r="W19" s="61"/>
      <c r="X19" s="103"/>
      <c r="Y19" s="61"/>
      <c r="Z19" s="61"/>
      <c r="AA19" s="61"/>
      <c r="AB19" s="61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36"/>
    </row>
    <row r="20" spans="1:47" x14ac:dyDescent="0.4">
      <c r="A20" s="105"/>
      <c r="B20" s="18"/>
      <c r="C20" s="18"/>
      <c r="D20" s="18"/>
      <c r="E20" s="18"/>
      <c r="F20" s="18"/>
      <c r="G20" s="18"/>
      <c r="H20" s="18"/>
      <c r="I20" s="18"/>
      <c r="J20" s="159"/>
      <c r="K20" s="18"/>
      <c r="L20" s="18"/>
      <c r="M20" s="18"/>
      <c r="N20" s="18"/>
      <c r="O20" s="30"/>
      <c r="P20" s="103"/>
      <c r="Q20" s="61"/>
      <c r="R20" s="104"/>
      <c r="S20" s="103"/>
      <c r="T20" s="61"/>
      <c r="U20" s="103"/>
      <c r="V20" s="61"/>
      <c r="W20" s="61"/>
      <c r="X20" s="103"/>
      <c r="Y20" s="61"/>
      <c r="Z20" s="61"/>
      <c r="AA20" s="61"/>
      <c r="AB20" s="61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36"/>
    </row>
    <row r="21" spans="1:47" ht="13.6" customHeight="1" x14ac:dyDescent="0.4">
      <c r="A21" s="105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7"/>
      <c r="M21" s="107"/>
      <c r="N21" s="18"/>
      <c r="O21" s="31"/>
      <c r="P21" s="108"/>
      <c r="Q21" s="22"/>
      <c r="R21" s="108"/>
      <c r="S21" s="109"/>
      <c r="T21" s="110"/>
      <c r="U21" s="109"/>
      <c r="V21" s="22"/>
      <c r="W21" s="22"/>
      <c r="X21" s="109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36"/>
    </row>
    <row r="22" spans="1:47" ht="13.6" customHeight="1" x14ac:dyDescent="0.4">
      <c r="A22" s="105"/>
      <c r="B22" s="18"/>
      <c r="C22" s="18"/>
      <c r="D22" s="18"/>
      <c r="E22" s="18"/>
      <c r="F22" s="18"/>
      <c r="G22" s="18"/>
      <c r="H22" s="18"/>
      <c r="I22" s="18"/>
      <c r="J22" s="394"/>
      <c r="K22" s="394"/>
      <c r="L22" s="107"/>
      <c r="M22" s="107"/>
      <c r="N22" s="18"/>
      <c r="O22" s="14"/>
      <c r="P22" s="22"/>
      <c r="Q22" s="22"/>
      <c r="R22" s="108"/>
      <c r="S22" s="109"/>
      <c r="T22" s="110"/>
      <c r="U22" s="109"/>
      <c r="V22" s="22"/>
      <c r="W22" s="22"/>
      <c r="X22" s="109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36"/>
    </row>
    <row r="23" spans="1:47" x14ac:dyDescent="0.4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110"/>
      <c r="Q23" s="22"/>
      <c r="R23" s="108"/>
      <c r="S23" s="109"/>
      <c r="T23" s="22"/>
      <c r="U23" s="109"/>
      <c r="V23" s="22"/>
      <c r="W23" s="22"/>
      <c r="X23" s="109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36"/>
    </row>
    <row r="24" spans="1:47" x14ac:dyDescent="0.4">
      <c r="A24" s="395"/>
      <c r="B24" s="106"/>
      <c r="C24" s="106"/>
      <c r="D24" s="106"/>
      <c r="E24" s="106"/>
      <c r="F24" s="106"/>
      <c r="G24" s="106"/>
      <c r="H24" s="106"/>
      <c r="I24" s="106"/>
      <c r="J24" s="106"/>
      <c r="K24" s="22"/>
      <c r="L24" s="22"/>
      <c r="M24" s="22"/>
      <c r="N24" s="22"/>
      <c r="O24" s="22"/>
      <c r="P24" s="110"/>
      <c r="Q24" s="22"/>
      <c r="R24" s="108"/>
      <c r="S24" s="109"/>
      <c r="T24" s="22"/>
      <c r="U24" s="109"/>
      <c r="V24" s="22"/>
      <c r="W24" s="22"/>
      <c r="X24" s="109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36"/>
    </row>
    <row r="25" spans="1:47" x14ac:dyDescent="0.4">
      <c r="A25" s="37"/>
      <c r="B25" s="32"/>
      <c r="C25" s="33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396"/>
      <c r="P25" s="396"/>
      <c r="Q25" s="61"/>
      <c r="R25" s="397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36"/>
    </row>
    <row r="26" spans="1:47" x14ac:dyDescent="0.4">
      <c r="A26" s="37"/>
      <c r="B26" s="32"/>
      <c r="C26" s="33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36"/>
    </row>
    <row r="27" spans="1:47" x14ac:dyDescent="0.4">
      <c r="A27" s="38"/>
      <c r="B27" s="34"/>
      <c r="C27" s="35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36"/>
    </row>
    <row r="28" spans="1:47" x14ac:dyDescent="0.4">
      <c r="A28" s="37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36"/>
    </row>
    <row r="29" spans="1:47" x14ac:dyDescent="0.4">
      <c r="A29" s="37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398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36"/>
    </row>
    <row r="30" spans="1:47" x14ac:dyDescent="0.4">
      <c r="A30" s="37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36"/>
    </row>
    <row r="31" spans="1:47" x14ac:dyDescent="0.4">
      <c r="A31" s="37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36"/>
    </row>
    <row r="32" spans="1:47" x14ac:dyDescent="0.4">
      <c r="A32" s="37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36"/>
    </row>
    <row r="33" spans="1:47" x14ac:dyDescent="0.4">
      <c r="A33" s="37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36"/>
    </row>
    <row r="34" spans="1:47" x14ac:dyDescent="0.4">
      <c r="A34" s="37"/>
      <c r="B34" s="398">
        <f>TEUS!AC9</f>
        <v>184728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36"/>
    </row>
    <row r="35" spans="1:47" x14ac:dyDescent="0.4">
      <c r="A35" s="37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36"/>
    </row>
    <row r="36" spans="1:47" x14ac:dyDescent="0.4">
      <c r="A36" s="37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36"/>
    </row>
    <row r="37" spans="1:47" x14ac:dyDescent="0.4">
      <c r="A37" s="37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36"/>
    </row>
    <row r="38" spans="1:47" x14ac:dyDescent="0.4">
      <c r="A38" s="37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36"/>
    </row>
    <row r="39" spans="1:47" x14ac:dyDescent="0.4">
      <c r="A39" s="37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36"/>
    </row>
    <row r="40" spans="1:47" x14ac:dyDescent="0.4">
      <c r="A40" s="37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36"/>
    </row>
    <row r="41" spans="1:47" x14ac:dyDescent="0.4">
      <c r="A41" s="37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36"/>
    </row>
    <row r="42" spans="1:47" x14ac:dyDescent="0.4">
      <c r="A42" s="37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36"/>
    </row>
    <row r="43" spans="1:47" x14ac:dyDescent="0.4">
      <c r="A43" s="37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36"/>
    </row>
    <row r="44" spans="1:47" x14ac:dyDescent="0.4">
      <c r="A44" s="37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36"/>
    </row>
    <row r="45" spans="1:47" x14ac:dyDescent="0.4">
      <c r="A45" s="37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36"/>
    </row>
    <row r="46" spans="1:47" x14ac:dyDescent="0.4">
      <c r="A46" s="37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36"/>
    </row>
    <row r="47" spans="1:47" x14ac:dyDescent="0.4">
      <c r="A47" s="37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36"/>
    </row>
    <row r="48" spans="1:47" x14ac:dyDescent="0.4">
      <c r="A48" s="37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36"/>
    </row>
    <row r="49" spans="1:47" x14ac:dyDescent="0.4">
      <c r="A49" s="37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36"/>
    </row>
    <row r="50" spans="1:47" x14ac:dyDescent="0.4">
      <c r="A50" s="37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399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36"/>
    </row>
    <row r="51" spans="1:47" x14ac:dyDescent="0.4">
      <c r="A51" s="37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399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36"/>
    </row>
    <row r="52" spans="1:47" x14ac:dyDescent="0.4">
      <c r="A52" s="37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399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36"/>
    </row>
    <row r="53" spans="1:47" x14ac:dyDescent="0.4">
      <c r="A53" s="37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36"/>
    </row>
    <row r="54" spans="1:47" x14ac:dyDescent="0.4">
      <c r="A54" s="37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36"/>
    </row>
    <row r="55" spans="1:47" x14ac:dyDescent="0.4">
      <c r="A55" s="37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36"/>
    </row>
    <row r="56" spans="1:47" x14ac:dyDescent="0.4">
      <c r="A56" s="37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36"/>
    </row>
    <row r="57" spans="1:47" x14ac:dyDescent="0.4">
      <c r="A57" s="37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36"/>
    </row>
    <row r="58" spans="1:47" x14ac:dyDescent="0.4">
      <c r="A58" s="37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36"/>
    </row>
    <row r="59" spans="1:47" x14ac:dyDescent="0.4">
      <c r="A59" s="37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36"/>
    </row>
    <row r="60" spans="1:47" x14ac:dyDescent="0.4">
      <c r="A60" s="37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36"/>
    </row>
    <row r="61" spans="1:47" x14ac:dyDescent="0.4">
      <c r="A61" s="37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36"/>
    </row>
    <row r="62" spans="1:47" x14ac:dyDescent="0.4">
      <c r="A62" s="37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36"/>
    </row>
    <row r="63" spans="1:47" x14ac:dyDescent="0.4">
      <c r="A63" s="37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36"/>
    </row>
    <row r="64" spans="1:47" x14ac:dyDescent="0.4">
      <c r="A64" s="37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36"/>
    </row>
    <row r="65" spans="1:47" x14ac:dyDescent="0.4">
      <c r="A65" s="37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36"/>
    </row>
    <row r="66" spans="1:47" x14ac:dyDescent="0.4">
      <c r="A66" s="37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36"/>
    </row>
    <row r="67" spans="1:47" x14ac:dyDescent="0.4">
      <c r="A67" s="37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36"/>
    </row>
    <row r="68" spans="1:47" x14ac:dyDescent="0.4">
      <c r="A68" s="37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36"/>
    </row>
    <row r="69" spans="1:47" x14ac:dyDescent="0.4">
      <c r="A69" s="37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36"/>
    </row>
    <row r="70" spans="1:47" x14ac:dyDescent="0.4">
      <c r="A70" s="37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36"/>
    </row>
    <row r="71" spans="1:47" x14ac:dyDescent="0.4">
      <c r="A71" s="37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36"/>
    </row>
    <row r="72" spans="1:47" x14ac:dyDescent="0.4">
      <c r="A72" s="37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36"/>
    </row>
    <row r="73" spans="1:47" x14ac:dyDescent="0.4">
      <c r="A73" s="37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36"/>
    </row>
    <row r="74" spans="1:47" x14ac:dyDescent="0.4">
      <c r="A74" s="37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36"/>
    </row>
    <row r="75" spans="1:47" x14ac:dyDescent="0.4">
      <c r="A75" s="37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36"/>
    </row>
    <row r="76" spans="1:47" x14ac:dyDescent="0.4">
      <c r="A76" s="37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36"/>
    </row>
    <row r="77" spans="1:47" x14ac:dyDescent="0.4">
      <c r="A77" s="37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36"/>
    </row>
    <row r="78" spans="1:47" x14ac:dyDescent="0.4">
      <c r="A78" s="37"/>
      <c r="B78" s="61"/>
      <c r="C78" s="61"/>
      <c r="D78" s="61"/>
      <c r="E78" s="61"/>
      <c r="F78" s="400"/>
      <c r="G78" s="400"/>
      <c r="H78" s="61"/>
      <c r="I78" s="61"/>
      <c r="J78" s="61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36"/>
    </row>
    <row r="79" spans="1:47" x14ac:dyDescent="0.4">
      <c r="A79" s="401"/>
      <c r="B79" s="22"/>
      <c r="C79" s="22"/>
      <c r="D79" s="22"/>
      <c r="E79" s="22"/>
      <c r="F79" s="163" t="s">
        <v>103</v>
      </c>
      <c r="G79" s="164">
        <f>AVERAGE(B88:AK88)</f>
        <v>31042.222222222223</v>
      </c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36"/>
    </row>
    <row r="80" spans="1:47" x14ac:dyDescent="0.4">
      <c r="A80" s="21"/>
      <c r="B80" s="22"/>
      <c r="C80" s="22"/>
      <c r="D80" s="22"/>
      <c r="E80" s="22"/>
      <c r="F80" s="110"/>
      <c r="G80" s="110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36"/>
    </row>
    <row r="81" spans="1:47" x14ac:dyDescent="0.4">
      <c r="A81" s="21"/>
      <c r="B81" s="22"/>
      <c r="C81" s="22"/>
      <c r="D81" s="22"/>
      <c r="E81" s="22"/>
      <c r="F81" s="110"/>
      <c r="G81" s="110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36"/>
    </row>
    <row r="82" spans="1:47" x14ac:dyDescent="0.4">
      <c r="A82" s="21"/>
      <c r="B82" s="22"/>
      <c r="C82" s="22"/>
      <c r="D82" s="22"/>
      <c r="E82" s="22"/>
      <c r="F82" s="110"/>
      <c r="G82" s="110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36"/>
    </row>
    <row r="83" spans="1:47" x14ac:dyDescent="0.4">
      <c r="A83" s="21"/>
      <c r="B83" s="22"/>
      <c r="C83" s="22"/>
      <c r="D83" s="22"/>
      <c r="E83" s="22"/>
      <c r="F83" s="110"/>
      <c r="G83" s="110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36"/>
    </row>
    <row r="84" spans="1:47" x14ac:dyDescent="0.4">
      <c r="A84" s="21"/>
      <c r="B84" s="22"/>
      <c r="C84" s="22"/>
      <c r="D84" s="22"/>
      <c r="E84" s="22"/>
      <c r="F84" s="110"/>
      <c r="G84" s="110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36"/>
    </row>
    <row r="85" spans="1:47" x14ac:dyDescent="0.4">
      <c r="A85" s="21"/>
      <c r="B85" s="22"/>
      <c r="C85" s="22"/>
      <c r="D85" s="22"/>
      <c r="E85" s="22"/>
      <c r="F85" s="110"/>
      <c r="G85" s="110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36"/>
    </row>
    <row r="86" spans="1:47" x14ac:dyDescent="0.4">
      <c r="A86" s="21"/>
      <c r="B86" s="22"/>
      <c r="C86" s="22"/>
      <c r="D86" s="22"/>
      <c r="E86" s="22"/>
      <c r="F86" s="110"/>
      <c r="G86" s="110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36"/>
    </row>
    <row r="87" spans="1:47" x14ac:dyDescent="0.4">
      <c r="A87" s="21"/>
      <c r="B87" s="402">
        <v>43466</v>
      </c>
      <c r="C87" s="402">
        <v>43497</v>
      </c>
      <c r="D87" s="402">
        <v>43525</v>
      </c>
      <c r="E87" s="402">
        <v>43556</v>
      </c>
      <c r="F87" s="402">
        <v>43586</v>
      </c>
      <c r="G87" s="402">
        <v>43617</v>
      </c>
      <c r="H87" s="402">
        <v>43647</v>
      </c>
      <c r="I87" s="402">
        <v>43678</v>
      </c>
      <c r="J87" s="402">
        <v>43709</v>
      </c>
      <c r="K87" s="402">
        <v>43739</v>
      </c>
      <c r="L87" s="402">
        <v>43770</v>
      </c>
      <c r="M87" s="402">
        <v>43800</v>
      </c>
      <c r="N87" s="402">
        <v>43831</v>
      </c>
      <c r="O87" s="402">
        <v>43862</v>
      </c>
      <c r="P87" s="402">
        <v>43891</v>
      </c>
      <c r="Q87" s="402">
        <v>43922</v>
      </c>
      <c r="R87" s="402">
        <v>43952</v>
      </c>
      <c r="S87" s="402">
        <v>43983</v>
      </c>
      <c r="T87" s="402">
        <v>44013</v>
      </c>
      <c r="U87" s="402">
        <v>44044</v>
      </c>
      <c r="V87" s="402">
        <v>44075</v>
      </c>
      <c r="W87" s="402">
        <v>44105</v>
      </c>
      <c r="X87" s="402">
        <v>44136</v>
      </c>
      <c r="Y87" s="402">
        <v>44166</v>
      </c>
      <c r="Z87" s="402">
        <v>44197</v>
      </c>
      <c r="AA87" s="402">
        <v>44228</v>
      </c>
      <c r="AB87" s="402">
        <v>44256</v>
      </c>
      <c r="AC87" s="402">
        <v>44287</v>
      </c>
      <c r="AD87" s="402">
        <v>44317</v>
      </c>
      <c r="AE87" s="402">
        <v>44348</v>
      </c>
      <c r="AF87" s="402">
        <v>44378</v>
      </c>
      <c r="AG87" s="402">
        <v>44409</v>
      </c>
      <c r="AH87" s="402">
        <v>44440</v>
      </c>
      <c r="AI87" s="402">
        <v>44470</v>
      </c>
      <c r="AJ87" s="402">
        <v>44501</v>
      </c>
      <c r="AK87" s="402">
        <v>44531</v>
      </c>
      <c r="AL87" s="22"/>
      <c r="AM87" s="22"/>
      <c r="AN87" s="22"/>
      <c r="AO87" s="22"/>
      <c r="AP87" s="22"/>
      <c r="AQ87" s="22"/>
      <c r="AR87" s="22"/>
      <c r="AS87" s="22"/>
      <c r="AT87" s="22"/>
      <c r="AU87" s="36"/>
    </row>
    <row r="88" spans="1:47" x14ac:dyDescent="0.4">
      <c r="A88" s="21" t="s">
        <v>98</v>
      </c>
      <c r="B88" s="403">
        <v>23375</v>
      </c>
      <c r="C88" s="403">
        <v>16627</v>
      </c>
      <c r="D88" s="403">
        <v>23217</v>
      </c>
      <c r="E88" s="403">
        <v>23680</v>
      </c>
      <c r="F88" s="403">
        <v>32163</v>
      </c>
      <c r="G88" s="403">
        <v>25735</v>
      </c>
      <c r="H88" s="403">
        <v>32301</v>
      </c>
      <c r="I88" s="403">
        <v>32436</v>
      </c>
      <c r="J88" s="403">
        <v>35384</v>
      </c>
      <c r="K88" s="403">
        <v>33634</v>
      </c>
      <c r="L88" s="404">
        <v>27122</v>
      </c>
      <c r="M88" s="404">
        <v>32064</v>
      </c>
      <c r="N88" s="404">
        <v>26717</v>
      </c>
      <c r="O88" s="404">
        <v>27705</v>
      </c>
      <c r="P88" s="404">
        <v>24211</v>
      </c>
      <c r="Q88" s="405">
        <v>29930</v>
      </c>
      <c r="R88" s="405">
        <v>28407</v>
      </c>
      <c r="S88" s="405">
        <v>30347</v>
      </c>
      <c r="T88" s="405">
        <v>32989</v>
      </c>
      <c r="U88" s="405">
        <v>44087</v>
      </c>
      <c r="V88" s="405">
        <v>36615</v>
      </c>
      <c r="W88" s="405">
        <v>35692</v>
      </c>
      <c r="X88" s="405">
        <v>40417</v>
      </c>
      <c r="Y88" s="405">
        <v>27754</v>
      </c>
      <c r="Z88" s="405">
        <v>23899</v>
      </c>
      <c r="AA88" s="405">
        <f>C15</f>
        <v>25466</v>
      </c>
      <c r="AB88" s="405">
        <f>D15</f>
        <v>32756</v>
      </c>
      <c r="AC88" s="405">
        <f>E15</f>
        <v>32826</v>
      </c>
      <c r="AD88" s="405">
        <f t="shared" ref="AD88:AK88" si="5">F15</f>
        <v>27123</v>
      </c>
      <c r="AE88" s="405">
        <f t="shared" si="5"/>
        <v>34460</v>
      </c>
      <c r="AF88" s="405">
        <f t="shared" si="5"/>
        <v>36068</v>
      </c>
      <c r="AG88" s="405">
        <f t="shared" si="5"/>
        <v>38892</v>
      </c>
      <c r="AH88" s="405">
        <f t="shared" si="5"/>
        <v>35717</v>
      </c>
      <c r="AI88" s="405">
        <f t="shared" si="5"/>
        <v>37782</v>
      </c>
      <c r="AJ88" s="405">
        <f t="shared" si="5"/>
        <v>35260</v>
      </c>
      <c r="AK88" s="405">
        <f t="shared" si="5"/>
        <v>34662</v>
      </c>
      <c r="AL88" s="22"/>
      <c r="AM88" s="22"/>
      <c r="AN88" s="22"/>
      <c r="AO88" s="22"/>
      <c r="AP88" s="22"/>
      <c r="AQ88" s="22"/>
      <c r="AR88" s="22"/>
      <c r="AS88" s="22"/>
      <c r="AT88" s="22"/>
      <c r="AU88" s="36"/>
    </row>
    <row r="89" spans="1:47" x14ac:dyDescent="0.4">
      <c r="A89" s="406"/>
      <c r="B89" s="407">
        <v>43101</v>
      </c>
      <c r="C89" s="408">
        <v>43132</v>
      </c>
      <c r="D89" s="408">
        <v>43160</v>
      </c>
      <c r="E89" s="408">
        <v>43191</v>
      </c>
      <c r="F89" s="408">
        <v>43221</v>
      </c>
      <c r="G89" s="408">
        <v>43252</v>
      </c>
      <c r="H89" s="408">
        <v>43282</v>
      </c>
      <c r="I89" s="408">
        <v>43313</v>
      </c>
      <c r="J89" s="408">
        <v>43344</v>
      </c>
      <c r="K89" s="408">
        <v>43374</v>
      </c>
      <c r="L89" s="408">
        <v>43405</v>
      </c>
      <c r="M89" s="408">
        <v>43435</v>
      </c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36"/>
    </row>
    <row r="90" spans="1:47" x14ac:dyDescent="0.4">
      <c r="A90" s="21"/>
      <c r="B90" s="403">
        <v>19676</v>
      </c>
      <c r="C90" s="403">
        <v>18135</v>
      </c>
      <c r="D90" s="403">
        <v>22852</v>
      </c>
      <c r="E90" s="403">
        <v>20303</v>
      </c>
      <c r="F90" s="403">
        <v>25560</v>
      </c>
      <c r="G90" s="403">
        <v>22493</v>
      </c>
      <c r="H90" s="403">
        <v>21188</v>
      </c>
      <c r="I90" s="403">
        <v>22696</v>
      </c>
      <c r="J90" s="403">
        <v>25653</v>
      </c>
      <c r="K90" s="403">
        <v>26108</v>
      </c>
      <c r="L90" s="403">
        <v>25051</v>
      </c>
      <c r="M90" s="403">
        <v>22872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36"/>
    </row>
    <row r="91" spans="1:47" x14ac:dyDescent="0.4">
      <c r="A91" s="21"/>
      <c r="B91" s="407">
        <v>42736</v>
      </c>
      <c r="C91" s="408">
        <v>42767</v>
      </c>
      <c r="D91" s="408">
        <v>42795</v>
      </c>
      <c r="E91" s="408">
        <v>42826</v>
      </c>
      <c r="F91" s="408">
        <v>42856</v>
      </c>
      <c r="G91" s="408">
        <v>42887</v>
      </c>
      <c r="H91" s="408">
        <v>42917</v>
      </c>
      <c r="I91" s="408">
        <v>42948</v>
      </c>
      <c r="J91" s="408">
        <v>42979</v>
      </c>
      <c r="K91" s="408">
        <v>43009</v>
      </c>
      <c r="L91" s="408">
        <v>43040</v>
      </c>
      <c r="M91" s="408">
        <v>43070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36"/>
    </row>
    <row r="92" spans="1:47" x14ac:dyDescent="0.4">
      <c r="A92" s="22"/>
      <c r="B92" s="403">
        <v>16957</v>
      </c>
      <c r="C92" s="403">
        <v>15573</v>
      </c>
      <c r="D92" s="403">
        <v>16253</v>
      </c>
      <c r="E92" s="403">
        <v>17254</v>
      </c>
      <c r="F92" s="403">
        <v>18083</v>
      </c>
      <c r="G92" s="403">
        <v>18013</v>
      </c>
      <c r="H92" s="403">
        <v>17898</v>
      </c>
      <c r="I92" s="403">
        <v>23114</v>
      </c>
      <c r="J92" s="403">
        <v>23098</v>
      </c>
      <c r="K92" s="403">
        <v>21381</v>
      </c>
      <c r="L92" s="403">
        <v>22252</v>
      </c>
      <c r="M92" s="403">
        <v>20309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36"/>
    </row>
    <row r="93" spans="1:47" x14ac:dyDescent="0.4">
      <c r="A93" s="21"/>
      <c r="B93" s="407">
        <v>42370</v>
      </c>
      <c r="C93" s="408">
        <v>42401</v>
      </c>
      <c r="D93" s="408">
        <v>42430</v>
      </c>
      <c r="E93" s="408">
        <v>42461</v>
      </c>
      <c r="F93" s="408">
        <v>42491</v>
      </c>
      <c r="G93" s="408">
        <v>42522</v>
      </c>
      <c r="H93" s="408">
        <v>42552</v>
      </c>
      <c r="I93" s="408">
        <v>42583</v>
      </c>
      <c r="J93" s="408">
        <v>42614</v>
      </c>
      <c r="K93" s="408">
        <v>42644</v>
      </c>
      <c r="L93" s="408">
        <v>42675</v>
      </c>
      <c r="M93" s="408">
        <v>42705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36"/>
    </row>
    <row r="94" spans="1:47" x14ac:dyDescent="0.4">
      <c r="A94" s="21"/>
      <c r="B94" s="403">
        <v>12182</v>
      </c>
      <c r="C94" s="403">
        <v>12032</v>
      </c>
      <c r="D94" s="403">
        <v>17709</v>
      </c>
      <c r="E94" s="403">
        <v>13958</v>
      </c>
      <c r="F94" s="403">
        <v>16922</v>
      </c>
      <c r="G94" s="403">
        <v>13793</v>
      </c>
      <c r="H94" s="403">
        <v>17283</v>
      </c>
      <c r="I94" s="403">
        <v>16723</v>
      </c>
      <c r="J94" s="403">
        <v>18182</v>
      </c>
      <c r="K94" s="403">
        <v>18937</v>
      </c>
      <c r="L94" s="403">
        <v>17097</v>
      </c>
      <c r="M94" s="403">
        <v>16890</v>
      </c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409"/>
      <c r="AB94" s="409"/>
      <c r="AC94" s="409"/>
      <c r="AD94" s="409"/>
      <c r="AE94" s="409"/>
      <c r="AF94" s="409"/>
      <c r="AG94" s="409"/>
      <c r="AH94" s="409"/>
      <c r="AI94" s="409"/>
      <c r="AJ94" s="409"/>
      <c r="AK94" s="409"/>
      <c r="AL94" s="22"/>
      <c r="AM94" s="22"/>
      <c r="AN94" s="22"/>
      <c r="AO94" s="22"/>
      <c r="AP94" s="22"/>
      <c r="AQ94" s="22"/>
      <c r="AR94" s="22"/>
      <c r="AS94" s="22"/>
      <c r="AT94" s="22"/>
      <c r="AU94" s="36"/>
    </row>
    <row r="95" spans="1:47" x14ac:dyDescent="0.4">
      <c r="A95" s="21"/>
      <c r="B95" s="407">
        <v>42005</v>
      </c>
      <c r="C95" s="408">
        <v>42036</v>
      </c>
      <c r="D95" s="408">
        <v>42064</v>
      </c>
      <c r="E95" s="408">
        <v>42095</v>
      </c>
      <c r="F95" s="408">
        <v>42125</v>
      </c>
      <c r="G95" s="408">
        <v>42156</v>
      </c>
      <c r="H95" s="408">
        <v>42186</v>
      </c>
      <c r="I95" s="408">
        <v>42217</v>
      </c>
      <c r="J95" s="408">
        <v>42248</v>
      </c>
      <c r="K95" s="408">
        <v>42278</v>
      </c>
      <c r="L95" s="408">
        <v>42309</v>
      </c>
      <c r="M95" s="408">
        <v>42339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 t="s">
        <v>115</v>
      </c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36"/>
    </row>
    <row r="96" spans="1:47" x14ac:dyDescent="0.4">
      <c r="A96" s="21"/>
      <c r="B96" s="403">
        <v>11310</v>
      </c>
      <c r="C96" s="403">
        <v>13463</v>
      </c>
      <c r="D96" s="403">
        <v>15454</v>
      </c>
      <c r="E96" s="403">
        <v>21327</v>
      </c>
      <c r="F96" s="403">
        <v>19886</v>
      </c>
      <c r="G96" s="403">
        <v>17088</v>
      </c>
      <c r="H96" s="403">
        <v>14280</v>
      </c>
      <c r="I96" s="403">
        <v>15029</v>
      </c>
      <c r="J96" s="403">
        <v>16469</v>
      </c>
      <c r="K96" s="403">
        <v>14614</v>
      </c>
      <c r="L96" s="403">
        <v>18923</v>
      </c>
      <c r="M96" s="403">
        <v>15577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36"/>
    </row>
    <row r="97" spans="1:47" x14ac:dyDescent="0.4">
      <c r="A97" s="21"/>
      <c r="B97" s="407">
        <v>41640</v>
      </c>
      <c r="C97" s="408">
        <v>41671</v>
      </c>
      <c r="D97" s="408">
        <v>41699</v>
      </c>
      <c r="E97" s="408">
        <v>41730</v>
      </c>
      <c r="F97" s="408">
        <v>41760</v>
      </c>
      <c r="G97" s="408">
        <v>41791</v>
      </c>
      <c r="H97" s="408">
        <v>41821</v>
      </c>
      <c r="I97" s="408">
        <v>41852</v>
      </c>
      <c r="J97" s="408">
        <v>41883</v>
      </c>
      <c r="K97" s="408">
        <v>41913</v>
      </c>
      <c r="L97" s="408">
        <v>41944</v>
      </c>
      <c r="M97" s="408">
        <v>41974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36"/>
    </row>
    <row r="98" spans="1:47" x14ac:dyDescent="0.4">
      <c r="A98" s="21"/>
      <c r="B98" s="410">
        <v>8860</v>
      </c>
      <c r="C98" s="410">
        <v>8964</v>
      </c>
      <c r="D98" s="410">
        <v>10375</v>
      </c>
      <c r="E98" s="410">
        <v>12274</v>
      </c>
      <c r="F98" s="410">
        <v>11039</v>
      </c>
      <c r="G98" s="411">
        <v>10885</v>
      </c>
      <c r="H98" s="411">
        <v>14005</v>
      </c>
      <c r="I98" s="411">
        <v>13397</v>
      </c>
      <c r="J98" s="410">
        <v>11292</v>
      </c>
      <c r="K98" s="410">
        <v>13090</v>
      </c>
      <c r="L98" s="410">
        <v>12517</v>
      </c>
      <c r="M98" s="410">
        <v>13234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36"/>
    </row>
    <row r="99" spans="1:47" x14ac:dyDescent="0.4">
      <c r="A99" s="21"/>
      <c r="B99" s="407">
        <v>41275</v>
      </c>
      <c r="C99" s="408">
        <v>41306</v>
      </c>
      <c r="D99" s="408">
        <v>41334</v>
      </c>
      <c r="E99" s="408">
        <v>41365</v>
      </c>
      <c r="F99" s="408">
        <v>41395</v>
      </c>
      <c r="G99" s="408">
        <v>41426</v>
      </c>
      <c r="H99" s="408">
        <v>41456</v>
      </c>
      <c r="I99" s="408">
        <v>41487</v>
      </c>
      <c r="J99" s="408">
        <v>41518</v>
      </c>
      <c r="K99" s="408">
        <v>41548</v>
      </c>
      <c r="L99" s="408">
        <v>41579</v>
      </c>
      <c r="M99" s="408">
        <v>41609</v>
      </c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36"/>
    </row>
    <row r="100" spans="1:47" x14ac:dyDescent="0.4">
      <c r="A100" s="21"/>
      <c r="B100" s="412">
        <v>9134</v>
      </c>
      <c r="C100" s="412">
        <v>10016</v>
      </c>
      <c r="D100" s="412">
        <v>11227</v>
      </c>
      <c r="E100" s="412">
        <v>10958</v>
      </c>
      <c r="F100" s="412">
        <v>13167</v>
      </c>
      <c r="G100" s="412">
        <v>10880</v>
      </c>
      <c r="H100" s="412">
        <v>10622</v>
      </c>
      <c r="I100" s="412">
        <v>10382</v>
      </c>
      <c r="J100" s="412">
        <v>10694</v>
      </c>
      <c r="K100" s="412">
        <v>11843</v>
      </c>
      <c r="L100" s="412">
        <v>12245</v>
      </c>
      <c r="M100" s="412">
        <v>9886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36"/>
    </row>
    <row r="101" spans="1:47" x14ac:dyDescent="0.4">
      <c r="A101" s="21"/>
      <c r="B101" s="407">
        <v>40909</v>
      </c>
      <c r="C101" s="408">
        <v>40940</v>
      </c>
      <c r="D101" s="408">
        <v>40969</v>
      </c>
      <c r="E101" s="408">
        <v>41000</v>
      </c>
      <c r="F101" s="408">
        <v>41030</v>
      </c>
      <c r="G101" s="408">
        <v>41061</v>
      </c>
      <c r="H101" s="408">
        <v>41091</v>
      </c>
      <c r="I101" s="408">
        <v>41122</v>
      </c>
      <c r="J101" s="408">
        <v>41153</v>
      </c>
      <c r="K101" s="408">
        <v>41183</v>
      </c>
      <c r="L101" s="408">
        <v>41214</v>
      </c>
      <c r="M101" s="408">
        <v>41244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36"/>
    </row>
    <row r="102" spans="1:47" ht="18.850000000000001" customHeight="1" x14ac:dyDescent="0.4">
      <c r="A102" s="21"/>
      <c r="B102" s="413">
        <v>8778</v>
      </c>
      <c r="C102" s="413">
        <v>9538</v>
      </c>
      <c r="D102" s="414">
        <v>10956</v>
      </c>
      <c r="E102" s="413">
        <v>13241</v>
      </c>
      <c r="F102" s="412">
        <v>11659</v>
      </c>
      <c r="G102" s="412">
        <v>12917</v>
      </c>
      <c r="H102" s="412">
        <v>11551</v>
      </c>
      <c r="I102" s="412">
        <v>9764</v>
      </c>
      <c r="J102" s="412">
        <v>9250</v>
      </c>
      <c r="K102" s="412">
        <v>16657</v>
      </c>
      <c r="L102" s="412">
        <v>12135</v>
      </c>
      <c r="M102" s="412">
        <v>14022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36"/>
    </row>
    <row r="103" spans="1:47" x14ac:dyDescent="0.4">
      <c r="A103" s="21"/>
      <c r="B103" s="407">
        <v>40544</v>
      </c>
      <c r="C103" s="408">
        <v>40575</v>
      </c>
      <c r="D103" s="408">
        <v>40603</v>
      </c>
      <c r="E103" s="408">
        <v>40634</v>
      </c>
      <c r="F103" s="408">
        <v>40664</v>
      </c>
      <c r="G103" s="408">
        <v>40695</v>
      </c>
      <c r="H103" s="408">
        <v>40725</v>
      </c>
      <c r="I103" s="408">
        <v>40756</v>
      </c>
      <c r="J103" s="408">
        <v>40787</v>
      </c>
      <c r="K103" s="408">
        <v>40817</v>
      </c>
      <c r="L103" s="408">
        <v>40848</v>
      </c>
      <c r="M103" s="408">
        <v>40878</v>
      </c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36"/>
    </row>
    <row r="104" spans="1:47" x14ac:dyDescent="0.4">
      <c r="A104" s="21"/>
      <c r="B104" s="415">
        <v>7909</v>
      </c>
      <c r="C104" s="415">
        <v>10385</v>
      </c>
      <c r="D104" s="415">
        <v>9299</v>
      </c>
      <c r="E104" s="415">
        <v>7942</v>
      </c>
      <c r="F104" s="415">
        <v>11674</v>
      </c>
      <c r="G104" s="415">
        <v>11389</v>
      </c>
      <c r="H104" s="415">
        <v>10287</v>
      </c>
      <c r="I104" s="415">
        <v>13244</v>
      </c>
      <c r="J104" s="415">
        <v>10072</v>
      </c>
      <c r="K104" s="415">
        <v>14299</v>
      </c>
      <c r="L104" s="415">
        <v>15463</v>
      </c>
      <c r="M104" s="415">
        <v>10764</v>
      </c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36"/>
    </row>
    <row r="105" spans="1:47" x14ac:dyDescent="0.4">
      <c r="A105" s="21"/>
      <c r="B105" s="407">
        <v>40179</v>
      </c>
      <c r="C105" s="407">
        <v>40210</v>
      </c>
      <c r="D105" s="407">
        <v>40238</v>
      </c>
      <c r="E105" s="407">
        <v>40269</v>
      </c>
      <c r="F105" s="407">
        <v>40299</v>
      </c>
      <c r="G105" s="407">
        <v>40330</v>
      </c>
      <c r="H105" s="407">
        <v>40360</v>
      </c>
      <c r="I105" s="407">
        <v>40391</v>
      </c>
      <c r="J105" s="407">
        <v>40422</v>
      </c>
      <c r="K105" s="407">
        <v>40452</v>
      </c>
      <c r="L105" s="407">
        <v>40483</v>
      </c>
      <c r="M105" s="407">
        <v>40513</v>
      </c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36"/>
    </row>
    <row r="106" spans="1:47" x14ac:dyDescent="0.4">
      <c r="A106" s="21"/>
      <c r="B106" s="415">
        <v>9647</v>
      </c>
      <c r="C106" s="415">
        <v>12328</v>
      </c>
      <c r="D106" s="415">
        <v>10637</v>
      </c>
      <c r="E106" s="415">
        <v>9922</v>
      </c>
      <c r="F106" s="415">
        <v>12090</v>
      </c>
      <c r="G106" s="415">
        <v>13506</v>
      </c>
      <c r="H106" s="415">
        <v>10375</v>
      </c>
      <c r="I106" s="415">
        <v>11207</v>
      </c>
      <c r="J106" s="415">
        <v>11416</v>
      </c>
      <c r="K106" s="415">
        <v>11983</v>
      </c>
      <c r="L106" s="415">
        <v>11422</v>
      </c>
      <c r="M106" s="415">
        <v>11388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36"/>
    </row>
    <row r="107" spans="1:47" x14ac:dyDescent="0.4">
      <c r="A107" s="21"/>
      <c r="B107" s="407">
        <v>39814</v>
      </c>
      <c r="C107" s="407">
        <v>39845</v>
      </c>
      <c r="D107" s="407">
        <v>39873</v>
      </c>
      <c r="E107" s="407">
        <v>39904</v>
      </c>
      <c r="F107" s="407">
        <v>39934</v>
      </c>
      <c r="G107" s="407">
        <v>39965</v>
      </c>
      <c r="H107" s="407">
        <v>39995</v>
      </c>
      <c r="I107" s="407">
        <v>40026</v>
      </c>
      <c r="J107" s="407">
        <v>40057</v>
      </c>
      <c r="K107" s="407">
        <v>40087</v>
      </c>
      <c r="L107" s="407">
        <v>40118</v>
      </c>
      <c r="M107" s="407">
        <v>40148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36"/>
    </row>
    <row r="108" spans="1:47" x14ac:dyDescent="0.4">
      <c r="A108" s="21"/>
      <c r="B108" s="415">
        <v>5443</v>
      </c>
      <c r="C108" s="415">
        <v>4635</v>
      </c>
      <c r="D108" s="415">
        <v>7007</v>
      </c>
      <c r="E108" s="415">
        <v>8242</v>
      </c>
      <c r="F108" s="415">
        <v>6442</v>
      </c>
      <c r="G108" s="415">
        <v>7639</v>
      </c>
      <c r="H108" s="415">
        <v>7029</v>
      </c>
      <c r="I108" s="415">
        <v>9009</v>
      </c>
      <c r="J108" s="415">
        <v>12745</v>
      </c>
      <c r="K108" s="415">
        <v>15447</v>
      </c>
      <c r="L108" s="415">
        <v>13998</v>
      </c>
      <c r="M108" s="415">
        <v>13316</v>
      </c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36"/>
    </row>
    <row r="109" spans="1:47" x14ac:dyDescent="0.4">
      <c r="A109" s="21"/>
      <c r="B109" s="407">
        <v>39448</v>
      </c>
      <c r="C109" s="407">
        <v>39479</v>
      </c>
      <c r="D109" s="407">
        <v>39508</v>
      </c>
      <c r="E109" s="407">
        <v>39539</v>
      </c>
      <c r="F109" s="407">
        <v>39569</v>
      </c>
      <c r="G109" s="407">
        <v>39600</v>
      </c>
      <c r="H109" s="407">
        <v>39630</v>
      </c>
      <c r="I109" s="407">
        <v>39661</v>
      </c>
      <c r="J109" s="407">
        <v>39692</v>
      </c>
      <c r="K109" s="407">
        <v>39722</v>
      </c>
      <c r="L109" s="407">
        <v>39753</v>
      </c>
      <c r="M109" s="407">
        <v>39783</v>
      </c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36"/>
    </row>
    <row r="110" spans="1:47" x14ac:dyDescent="0.4">
      <c r="A110" s="21"/>
      <c r="B110" s="415">
        <v>9475</v>
      </c>
      <c r="C110" s="415">
        <v>10455</v>
      </c>
      <c r="D110" s="415">
        <v>11399</v>
      </c>
      <c r="E110" s="415">
        <v>9605</v>
      </c>
      <c r="F110" s="415">
        <v>13731</v>
      </c>
      <c r="G110" s="415">
        <v>12262</v>
      </c>
      <c r="H110" s="415">
        <v>11738</v>
      </c>
      <c r="I110" s="415">
        <v>9967</v>
      </c>
      <c r="J110" s="415">
        <v>9021</v>
      </c>
      <c r="K110" s="415">
        <v>9680</v>
      </c>
      <c r="L110" s="415">
        <v>7957</v>
      </c>
      <c r="M110" s="415">
        <v>6128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36"/>
    </row>
    <row r="111" spans="1:47" x14ac:dyDescent="0.4">
      <c r="A111" s="21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36"/>
    </row>
    <row r="112" spans="1:47" x14ac:dyDescent="0.4">
      <c r="A112" s="21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36"/>
    </row>
    <row r="113" spans="1:47" x14ac:dyDescent="0.4">
      <c r="A113" s="21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36"/>
    </row>
    <row r="114" spans="1:47" x14ac:dyDescent="0.4">
      <c r="A114" s="21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36"/>
    </row>
    <row r="115" spans="1:47" x14ac:dyDescent="0.4">
      <c r="A115" s="21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36"/>
    </row>
    <row r="116" spans="1:47" x14ac:dyDescent="0.4">
      <c r="A116" s="21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36"/>
    </row>
    <row r="117" spans="1:47" x14ac:dyDescent="0.4">
      <c r="A117" s="21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36"/>
    </row>
    <row r="118" spans="1:47" x14ac:dyDescent="0.4">
      <c r="A118" s="21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36"/>
    </row>
    <row r="119" spans="1:47" x14ac:dyDescent="0.4">
      <c r="A119" s="21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36"/>
    </row>
    <row r="120" spans="1:47" x14ac:dyDescent="0.4">
      <c r="A120" s="21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36"/>
    </row>
    <row r="121" spans="1:47" x14ac:dyDescent="0.4">
      <c r="A121" s="21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36"/>
    </row>
    <row r="122" spans="1:47" x14ac:dyDescent="0.4">
      <c r="A122" s="21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36"/>
    </row>
    <row r="123" spans="1:47" x14ac:dyDescent="0.4">
      <c r="A123" s="21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36"/>
    </row>
    <row r="124" spans="1:47" x14ac:dyDescent="0.4">
      <c r="A124" s="21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36"/>
    </row>
    <row r="125" spans="1:47" ht="19" thickBot="1" x14ac:dyDescent="0.45">
      <c r="A125" s="416"/>
      <c r="B125" s="417"/>
      <c r="C125" s="417"/>
      <c r="D125" s="417"/>
      <c r="E125" s="417"/>
      <c r="F125" s="417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7"/>
      <c r="R125" s="417"/>
      <c r="S125" s="417"/>
      <c r="T125" s="417"/>
      <c r="U125" s="417"/>
      <c r="V125" s="417"/>
      <c r="W125" s="417"/>
      <c r="X125" s="417"/>
      <c r="Y125" s="417"/>
      <c r="Z125" s="417"/>
      <c r="AA125" s="417"/>
      <c r="AB125" s="417"/>
      <c r="AC125" s="417"/>
      <c r="AD125" s="417"/>
      <c r="AE125" s="417"/>
      <c r="AF125" s="417"/>
      <c r="AG125" s="417"/>
      <c r="AH125" s="417"/>
      <c r="AI125" s="417"/>
      <c r="AJ125" s="417"/>
      <c r="AK125" s="417"/>
      <c r="AL125" s="417"/>
      <c r="AM125" s="417"/>
      <c r="AN125" s="417"/>
      <c r="AO125" s="417"/>
      <c r="AP125" s="417"/>
      <c r="AQ125" s="417"/>
      <c r="AR125" s="417"/>
      <c r="AS125" s="417"/>
      <c r="AT125" s="417"/>
      <c r="AU125" s="418"/>
    </row>
  </sheetData>
  <sheetProtection algorithmName="SHA-512" hashValue="FLQjDRHK+QD6FeIdXrOZctEoYdbJlZlYUMudmE4+8mfobeldPK66N7bhURW2FT1E0rG89+leDEIPt5JnnH6m9w==" saltValue="RlVcNpaRc+d8rUJKPx4tqA==" spinCount="100000" sheet="1" objects="1" scenarios="1"/>
  <customSheetViews>
    <customSheetView guid="{15DEB518-703B-4305-B532-81BB1D0327E1}" scale="90" fitToPage="1" topLeftCell="A28">
      <selection activeCell="C15" sqref="C15:G15"/>
      <pageMargins left="0.31" right="0.34" top="0.48" bottom="0.41" header="0" footer="0"/>
      <pageSetup scale="83" orientation="landscape" r:id="rId1"/>
      <headerFooter alignWithMargins="0"/>
    </customSheetView>
  </customSheetViews>
  <mergeCells count="10">
    <mergeCell ref="P13:P14"/>
    <mergeCell ref="A6:O6"/>
    <mergeCell ref="A7:O7"/>
    <mergeCell ref="P9:P10"/>
    <mergeCell ref="A2:AF2"/>
    <mergeCell ref="A4:AF4"/>
    <mergeCell ref="A3:AF3"/>
    <mergeCell ref="P11:P12"/>
    <mergeCell ref="Q6:Y6"/>
    <mergeCell ref="Q7:Y7"/>
  </mergeCells>
  <phoneticPr fontId="0" type="noConversion"/>
  <conditionalFormatting sqref="AD9:AD11">
    <cfRule type="cellIs" dxfId="0" priority="1" operator="lessThan">
      <formula>0</formula>
    </cfRule>
  </conditionalFormatting>
  <pageMargins left="0.31" right="0.34" top="0.48" bottom="0.41" header="0" footer="0"/>
  <pageSetup scale="66" orientation="landscape" r:id="rId2"/>
  <headerFooter alignWithMargins="0"/>
  <ignoredErrors>
    <ignoredError sqref="V15 AD12" 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U909"/>
  <sheetViews>
    <sheetView zoomScale="55" zoomScaleNormal="55" workbookViewId="0">
      <selection activeCell="J12" sqref="J12:J23"/>
    </sheetView>
  </sheetViews>
  <sheetFormatPr baseColWidth="10" defaultColWidth="11.375" defaultRowHeight="18.350000000000001" x14ac:dyDescent="0.4"/>
  <cols>
    <col min="1" max="6" width="19.125" style="1" customWidth="1"/>
    <col min="7" max="7" width="41.625" style="1" bestFit="1" customWidth="1"/>
    <col min="8" max="8" width="20.875" style="1" customWidth="1"/>
    <col min="9" max="11" width="15.375" style="1" customWidth="1"/>
    <col min="12" max="12" width="18" style="1" bestFit="1" customWidth="1"/>
    <col min="13" max="17" width="15.375" style="1" customWidth="1"/>
    <col min="18" max="18" width="5.75" style="1" bestFit="1" customWidth="1"/>
    <col min="19" max="19" width="6.375" style="1" customWidth="1"/>
    <col min="20" max="20" width="11.375" style="1"/>
    <col min="21" max="21" width="136.625" style="1" customWidth="1"/>
    <col min="22" max="125" width="11.375" style="22"/>
    <col min="126" max="16384" width="11.375" style="1"/>
  </cols>
  <sheetData>
    <row r="1" spans="1:21" x14ac:dyDescent="0.4">
      <c r="A1" s="419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23"/>
      <c r="U1" s="24"/>
    </row>
    <row r="2" spans="1:21" x14ac:dyDescent="0.4">
      <c r="A2" s="546" t="str">
        <f>'Comparativo 2020-2021'!A2</f>
        <v>ADMINSITRACIÓN DEL SISTEMA PORTUARIO NACIONAL ENSENADA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22"/>
      <c r="S2" s="22"/>
      <c r="T2" s="23"/>
      <c r="U2" s="24"/>
    </row>
    <row r="3" spans="1:21" x14ac:dyDescent="0.4">
      <c r="A3" s="546" t="str">
        <f>'Comparativo 2020-2021'!A3</f>
        <v>GERENCIA DE COMERCIALIZACIÓN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22"/>
      <c r="S3" s="22"/>
      <c r="T3" s="23"/>
      <c r="U3" s="24"/>
    </row>
    <row r="4" spans="1:21" x14ac:dyDescent="0.4">
      <c r="A4" s="544" t="s">
        <v>144</v>
      </c>
      <c r="B4" s="545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  <c r="Q4" s="545"/>
      <c r="R4" s="22"/>
      <c r="S4" s="22"/>
      <c r="T4" s="23"/>
      <c r="U4" s="24"/>
    </row>
    <row r="5" spans="1:21" x14ac:dyDescent="0.4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  <c r="U5" s="24"/>
    </row>
    <row r="6" spans="1:21" x14ac:dyDescent="0.4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  <c r="U6" s="24"/>
    </row>
    <row r="7" spans="1:21" x14ac:dyDescent="0.4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3"/>
      <c r="U7" s="24"/>
    </row>
    <row r="8" spans="1:21" x14ac:dyDescent="0.4">
      <c r="A8" s="546" t="s">
        <v>19</v>
      </c>
      <c r="B8" s="547"/>
      <c r="C8" s="547"/>
      <c r="D8" s="547"/>
      <c r="E8" s="547"/>
      <c r="F8" s="547"/>
      <c r="G8" s="420"/>
      <c r="H8" s="488" t="s">
        <v>19</v>
      </c>
      <c r="I8" s="488"/>
      <c r="J8" s="488"/>
      <c r="K8" s="488"/>
      <c r="L8" s="488"/>
      <c r="M8" s="488"/>
      <c r="N8" s="488"/>
      <c r="O8" s="488"/>
      <c r="P8" s="488"/>
      <c r="Q8" s="488"/>
      <c r="R8" s="420"/>
      <c r="S8" s="421"/>
      <c r="T8" s="23"/>
      <c r="U8" s="24"/>
    </row>
    <row r="9" spans="1:21" ht="19" thickBot="1" x14ac:dyDescent="0.45">
      <c r="A9" s="546">
        <v>2021</v>
      </c>
      <c r="B9" s="547"/>
      <c r="C9" s="547"/>
      <c r="D9" s="547"/>
      <c r="E9" s="547"/>
      <c r="F9" s="547"/>
      <c r="G9" s="420"/>
      <c r="H9" s="488" t="s">
        <v>126</v>
      </c>
      <c r="I9" s="488"/>
      <c r="J9" s="488"/>
      <c r="K9" s="488"/>
      <c r="L9" s="488"/>
      <c r="M9" s="488"/>
      <c r="N9" s="488"/>
      <c r="O9" s="488"/>
      <c r="P9" s="488"/>
      <c r="Q9" s="488"/>
      <c r="R9" s="420"/>
      <c r="S9" s="182"/>
      <c r="T9" s="23"/>
      <c r="U9" s="24"/>
    </row>
    <row r="10" spans="1:21" ht="19" thickBot="1" x14ac:dyDescent="0.45">
      <c r="A10" s="548" t="s">
        <v>16</v>
      </c>
      <c r="B10" s="542" t="s">
        <v>20</v>
      </c>
      <c r="C10" s="542" t="s">
        <v>15</v>
      </c>
      <c r="D10" s="542" t="s">
        <v>21</v>
      </c>
      <c r="E10" s="542" t="s">
        <v>15</v>
      </c>
      <c r="F10" s="552" t="s">
        <v>79</v>
      </c>
      <c r="G10" s="420"/>
      <c r="H10" s="548" t="s">
        <v>99</v>
      </c>
      <c r="I10" s="548" t="s">
        <v>20</v>
      </c>
      <c r="J10" s="549"/>
      <c r="K10" s="550"/>
      <c r="L10" s="548" t="s">
        <v>21</v>
      </c>
      <c r="M10" s="549"/>
      <c r="N10" s="550"/>
      <c r="O10" s="548" t="s">
        <v>79</v>
      </c>
      <c r="P10" s="549"/>
      <c r="Q10" s="550"/>
      <c r="R10" s="420"/>
      <c r="S10" s="182"/>
      <c r="T10" s="23"/>
      <c r="U10" s="24"/>
    </row>
    <row r="11" spans="1:21" ht="40.6" customHeight="1" thickBot="1" x14ac:dyDescent="0.45">
      <c r="A11" s="551"/>
      <c r="B11" s="543"/>
      <c r="C11" s="543"/>
      <c r="D11" s="543"/>
      <c r="E11" s="543"/>
      <c r="F11" s="553"/>
      <c r="G11" s="22"/>
      <c r="H11" s="551"/>
      <c r="I11" s="134">
        <v>2020</v>
      </c>
      <c r="J11" s="134">
        <v>2021</v>
      </c>
      <c r="K11" s="135" t="s">
        <v>15</v>
      </c>
      <c r="L11" s="135">
        <v>2020</v>
      </c>
      <c r="M11" s="135">
        <v>2021</v>
      </c>
      <c r="N11" s="136" t="s">
        <v>15</v>
      </c>
      <c r="O11" s="134">
        <v>2020</v>
      </c>
      <c r="P11" s="135">
        <v>2021</v>
      </c>
      <c r="Q11" s="137" t="s">
        <v>15</v>
      </c>
      <c r="R11" s="22"/>
      <c r="S11" s="22"/>
      <c r="T11" s="23"/>
      <c r="U11" s="24"/>
    </row>
    <row r="12" spans="1:21" x14ac:dyDescent="0.4">
      <c r="A12" s="26" t="s">
        <v>23</v>
      </c>
      <c r="B12" s="442">
        <v>0</v>
      </c>
      <c r="C12" s="14">
        <f t="shared" ref="C12:C23" si="0">+B12/B$24</f>
        <v>0</v>
      </c>
      <c r="D12" s="18">
        <v>0</v>
      </c>
      <c r="E12" s="14">
        <f t="shared" ref="E12:E23" si="1">+D12/D$24</f>
        <v>0</v>
      </c>
      <c r="F12" s="20" t="e">
        <f>+D12/B12</f>
        <v>#DIV/0!</v>
      </c>
      <c r="G12" s="22"/>
      <c r="H12" s="26" t="s">
        <v>23</v>
      </c>
      <c r="I12" s="16">
        <v>29</v>
      </c>
      <c r="J12" s="18">
        <f t="shared" ref="J12:J22" si="2">B12</f>
        <v>0</v>
      </c>
      <c r="K12" s="25">
        <f t="shared" ref="K12:K17" si="3">+(J12-I12)/I12</f>
        <v>-1</v>
      </c>
      <c r="L12" s="17">
        <v>67141</v>
      </c>
      <c r="M12" s="15">
        <f>D12</f>
        <v>0</v>
      </c>
      <c r="N12" s="25">
        <f>+(M12-L12)/L12</f>
        <v>-1</v>
      </c>
      <c r="O12" s="15">
        <f t="shared" ref="O12:P17" si="4">+L12/I12</f>
        <v>2315.2068965517242</v>
      </c>
      <c r="P12" s="15" t="e">
        <f t="shared" si="4"/>
        <v>#DIV/0!</v>
      </c>
      <c r="Q12" s="19" t="e">
        <f t="shared" ref="Q12:Q18" si="5">+(P12-O12)/O12</f>
        <v>#DIV/0!</v>
      </c>
      <c r="R12" s="22"/>
      <c r="S12" s="22"/>
      <c r="T12" s="23"/>
      <c r="U12" s="24"/>
    </row>
    <row r="13" spans="1:21" x14ac:dyDescent="0.4">
      <c r="A13" s="26" t="s">
        <v>24</v>
      </c>
      <c r="B13" s="442">
        <v>1</v>
      </c>
      <c r="C13" s="14">
        <f t="shared" si="0"/>
        <v>1.0101010101010102E-2</v>
      </c>
      <c r="D13" s="18">
        <v>0</v>
      </c>
      <c r="E13" s="14">
        <f t="shared" si="1"/>
        <v>0</v>
      </c>
      <c r="F13" s="20">
        <f>+D13/B13</f>
        <v>0</v>
      </c>
      <c r="G13" s="22"/>
      <c r="H13" s="26" t="s">
        <v>24</v>
      </c>
      <c r="I13" s="16">
        <v>20</v>
      </c>
      <c r="J13" s="18">
        <f t="shared" si="2"/>
        <v>1</v>
      </c>
      <c r="K13" s="25">
        <f t="shared" si="3"/>
        <v>-0.95</v>
      </c>
      <c r="L13" s="17">
        <v>46837</v>
      </c>
      <c r="M13" s="15">
        <f t="shared" ref="M13:M22" si="6">D13</f>
        <v>0</v>
      </c>
      <c r="N13" s="25">
        <f t="shared" ref="N13:N19" si="7">+(M13-L13)/L13</f>
        <v>-1</v>
      </c>
      <c r="O13" s="18">
        <f t="shared" si="4"/>
        <v>2341.85</v>
      </c>
      <c r="P13" s="18">
        <f t="shared" si="4"/>
        <v>0</v>
      </c>
      <c r="Q13" s="19">
        <f t="shared" si="5"/>
        <v>-1</v>
      </c>
      <c r="R13" s="22"/>
      <c r="S13" s="22"/>
      <c r="T13" s="23"/>
      <c r="U13" s="24"/>
    </row>
    <row r="14" spans="1:21" x14ac:dyDescent="0.4">
      <c r="A14" s="26" t="s">
        <v>25</v>
      </c>
      <c r="B14" s="442">
        <v>0</v>
      </c>
      <c r="C14" s="14">
        <f t="shared" si="0"/>
        <v>0</v>
      </c>
      <c r="D14" s="18">
        <f>'[1]1. Resumen Gral'!$N$82</f>
        <v>0</v>
      </c>
      <c r="E14" s="14">
        <f t="shared" si="1"/>
        <v>0</v>
      </c>
      <c r="F14" s="20" t="e">
        <f>+D14/B14</f>
        <v>#DIV/0!</v>
      </c>
      <c r="G14" s="22"/>
      <c r="H14" s="26" t="s">
        <v>25</v>
      </c>
      <c r="I14" s="168">
        <v>12</v>
      </c>
      <c r="J14" s="182">
        <f t="shared" si="2"/>
        <v>0</v>
      </c>
      <c r="K14" s="25">
        <f t="shared" si="3"/>
        <v>-1</v>
      </c>
      <c r="L14" s="17">
        <f>'[1]1. Resumen Gral'!$D$46</f>
        <v>20668</v>
      </c>
      <c r="M14" s="15">
        <f t="shared" si="6"/>
        <v>0</v>
      </c>
      <c r="N14" s="25">
        <f t="shared" si="7"/>
        <v>-1</v>
      </c>
      <c r="O14" s="18">
        <f t="shared" si="4"/>
        <v>1722.3333333333333</v>
      </c>
      <c r="P14" s="18" t="e">
        <f t="shared" si="4"/>
        <v>#DIV/0!</v>
      </c>
      <c r="Q14" s="19" t="e">
        <f t="shared" si="5"/>
        <v>#DIV/0!</v>
      </c>
      <c r="R14" s="22"/>
      <c r="S14" s="22"/>
      <c r="T14" s="23"/>
      <c r="U14" s="24"/>
    </row>
    <row r="15" spans="1:21" s="22" customFormat="1" x14ac:dyDescent="0.4">
      <c r="A15" s="26" t="s">
        <v>26</v>
      </c>
      <c r="B15" s="442">
        <v>0</v>
      </c>
      <c r="C15" s="14">
        <f t="shared" si="0"/>
        <v>0</v>
      </c>
      <c r="D15" s="18">
        <v>0</v>
      </c>
      <c r="E15" s="14">
        <f t="shared" si="1"/>
        <v>0</v>
      </c>
      <c r="F15" s="20" t="e">
        <f t="shared" ref="F15:F24" si="8">+D15/B15</f>
        <v>#DIV/0!</v>
      </c>
      <c r="H15" s="26" t="s">
        <v>26</v>
      </c>
      <c r="I15" s="18">
        <v>0</v>
      </c>
      <c r="J15" s="18">
        <f t="shared" si="2"/>
        <v>0</v>
      </c>
      <c r="K15" s="25" t="e">
        <f t="shared" si="3"/>
        <v>#DIV/0!</v>
      </c>
      <c r="L15" s="17">
        <v>0</v>
      </c>
      <c r="M15" s="15">
        <f t="shared" si="6"/>
        <v>0</v>
      </c>
      <c r="N15" s="25" t="e">
        <f t="shared" si="7"/>
        <v>#DIV/0!</v>
      </c>
      <c r="O15" s="18" t="e">
        <f t="shared" si="4"/>
        <v>#DIV/0!</v>
      </c>
      <c r="P15" s="18" t="e">
        <f t="shared" si="4"/>
        <v>#DIV/0!</v>
      </c>
      <c r="Q15" s="19" t="e">
        <f t="shared" si="5"/>
        <v>#DIV/0!</v>
      </c>
      <c r="U15" s="36"/>
    </row>
    <row r="16" spans="1:21" x14ac:dyDescent="0.4">
      <c r="A16" s="26" t="s">
        <v>27</v>
      </c>
      <c r="B16" s="442">
        <v>0</v>
      </c>
      <c r="C16" s="14">
        <f t="shared" si="0"/>
        <v>0</v>
      </c>
      <c r="D16" s="18">
        <v>0</v>
      </c>
      <c r="E16" s="14">
        <f t="shared" si="1"/>
        <v>0</v>
      </c>
      <c r="F16" s="20" t="e">
        <f t="shared" si="8"/>
        <v>#DIV/0!</v>
      </c>
      <c r="G16" s="22"/>
      <c r="H16" s="26" t="s">
        <v>27</v>
      </c>
      <c r="I16" s="18">
        <v>0</v>
      </c>
      <c r="J16" s="182">
        <f t="shared" si="2"/>
        <v>0</v>
      </c>
      <c r="K16" s="25" t="e">
        <f t="shared" si="3"/>
        <v>#DIV/0!</v>
      </c>
      <c r="L16" s="18">
        <v>0</v>
      </c>
      <c r="M16" s="15">
        <f t="shared" si="6"/>
        <v>0</v>
      </c>
      <c r="N16" s="25" t="e">
        <f t="shared" si="7"/>
        <v>#DIV/0!</v>
      </c>
      <c r="O16" s="15" t="e">
        <f t="shared" si="4"/>
        <v>#DIV/0!</v>
      </c>
      <c r="P16" s="18" t="e">
        <f t="shared" si="4"/>
        <v>#DIV/0!</v>
      </c>
      <c r="Q16" s="19" t="e">
        <f t="shared" si="5"/>
        <v>#DIV/0!</v>
      </c>
      <c r="R16" s="22"/>
      <c r="S16" s="22"/>
      <c r="T16" s="23"/>
      <c r="U16" s="24"/>
    </row>
    <row r="17" spans="1:21" x14ac:dyDescent="0.4">
      <c r="A17" s="26" t="s">
        <v>28</v>
      </c>
      <c r="B17" s="442">
        <v>3</v>
      </c>
      <c r="C17" s="14">
        <f t="shared" si="0"/>
        <v>3.0303030303030304E-2</v>
      </c>
      <c r="D17" s="18">
        <v>0</v>
      </c>
      <c r="E17" s="14">
        <f t="shared" si="1"/>
        <v>0</v>
      </c>
      <c r="F17" s="20">
        <f t="shared" si="8"/>
        <v>0</v>
      </c>
      <c r="G17" s="22"/>
      <c r="H17" s="26" t="s">
        <v>28</v>
      </c>
      <c r="I17" s="18">
        <v>0</v>
      </c>
      <c r="J17" s="182">
        <f t="shared" si="2"/>
        <v>3</v>
      </c>
      <c r="K17" s="25" t="e">
        <f t="shared" si="3"/>
        <v>#DIV/0!</v>
      </c>
      <c r="L17" s="17">
        <v>0</v>
      </c>
      <c r="M17" s="15">
        <f t="shared" si="6"/>
        <v>0</v>
      </c>
      <c r="N17" s="25" t="e">
        <f t="shared" si="7"/>
        <v>#DIV/0!</v>
      </c>
      <c r="O17" s="18" t="e">
        <f t="shared" si="4"/>
        <v>#DIV/0!</v>
      </c>
      <c r="P17" s="18">
        <f t="shared" si="4"/>
        <v>0</v>
      </c>
      <c r="Q17" s="19" t="e">
        <f t="shared" si="5"/>
        <v>#DIV/0!</v>
      </c>
      <c r="R17" s="22"/>
      <c r="S17" s="22"/>
      <c r="T17" s="23"/>
      <c r="U17" s="24"/>
    </row>
    <row r="18" spans="1:21" x14ac:dyDescent="0.4">
      <c r="A18" s="26" t="s">
        <v>46</v>
      </c>
      <c r="B18" s="442">
        <v>5</v>
      </c>
      <c r="C18" s="14">
        <f t="shared" si="0"/>
        <v>5.0505050505050504E-2</v>
      </c>
      <c r="D18" s="18">
        <v>45</v>
      </c>
      <c r="E18" s="14">
        <f t="shared" si="1"/>
        <v>4.7742825314306934E-4</v>
      </c>
      <c r="F18" s="20">
        <f t="shared" si="8"/>
        <v>9</v>
      </c>
      <c r="G18" s="22"/>
      <c r="H18" s="26" t="s">
        <v>46</v>
      </c>
      <c r="I18" s="18">
        <v>0</v>
      </c>
      <c r="J18" s="182">
        <f t="shared" si="2"/>
        <v>5</v>
      </c>
      <c r="K18" s="25" t="e">
        <f t="shared" ref="K18:K24" si="9">+(J18-I18)/I18</f>
        <v>#DIV/0!</v>
      </c>
      <c r="L18" s="17">
        <v>0</v>
      </c>
      <c r="M18" s="15">
        <f t="shared" si="6"/>
        <v>45</v>
      </c>
      <c r="N18" s="25" t="e">
        <f t="shared" si="7"/>
        <v>#DIV/0!</v>
      </c>
      <c r="O18" s="18" t="e">
        <f t="shared" ref="O18:O24" si="10">+L18/I18</f>
        <v>#DIV/0!</v>
      </c>
      <c r="P18" s="18">
        <f>+M18/J18</f>
        <v>9</v>
      </c>
      <c r="Q18" s="19" t="e">
        <f t="shared" si="5"/>
        <v>#DIV/0!</v>
      </c>
      <c r="R18" s="22"/>
      <c r="S18" s="22"/>
      <c r="T18" s="23"/>
      <c r="U18" s="24"/>
    </row>
    <row r="19" spans="1:21" x14ac:dyDescent="0.4">
      <c r="A19" s="26" t="s">
        <v>47</v>
      </c>
      <c r="B19" s="442">
        <v>10</v>
      </c>
      <c r="C19" s="14">
        <f t="shared" si="0"/>
        <v>0.10101010101010101</v>
      </c>
      <c r="D19" s="18">
        <v>2450</v>
      </c>
      <c r="E19" s="14">
        <f t="shared" si="1"/>
        <v>2.5993316004455997E-2</v>
      </c>
      <c r="F19" s="20">
        <f t="shared" si="8"/>
        <v>245</v>
      </c>
      <c r="G19" s="22"/>
      <c r="H19" s="26" t="s">
        <v>47</v>
      </c>
      <c r="I19" s="168">
        <v>2</v>
      </c>
      <c r="J19" s="182">
        <f t="shared" si="2"/>
        <v>10</v>
      </c>
      <c r="K19" s="25">
        <f t="shared" si="9"/>
        <v>4</v>
      </c>
      <c r="L19" s="17">
        <v>1</v>
      </c>
      <c r="M19" s="15">
        <f t="shared" si="6"/>
        <v>2450</v>
      </c>
      <c r="N19" s="25">
        <f t="shared" si="7"/>
        <v>2449</v>
      </c>
      <c r="O19" s="18">
        <f t="shared" si="10"/>
        <v>0.5</v>
      </c>
      <c r="P19" s="18">
        <f>+M19/J19</f>
        <v>245</v>
      </c>
      <c r="Q19" s="19">
        <f>+(P19-O19)/O19</f>
        <v>489</v>
      </c>
      <c r="R19" s="22"/>
      <c r="S19" s="22"/>
      <c r="T19" s="23"/>
      <c r="U19" s="24"/>
    </row>
    <row r="20" spans="1:21" x14ac:dyDescent="0.4">
      <c r="A20" s="26" t="s">
        <v>48</v>
      </c>
      <c r="B20" s="442">
        <v>12</v>
      </c>
      <c r="C20" s="14">
        <f t="shared" si="0"/>
        <v>0.12121212121212122</v>
      </c>
      <c r="D20" s="18">
        <v>2317</v>
      </c>
      <c r="E20" s="14">
        <f t="shared" si="1"/>
        <v>2.4582250278499813E-2</v>
      </c>
      <c r="F20" s="20">
        <f t="shared" si="8"/>
        <v>193.08333333333334</v>
      </c>
      <c r="G20" s="22"/>
      <c r="H20" s="26" t="str">
        <f>A20</f>
        <v>SEPTIEMBRE</v>
      </c>
      <c r="I20" s="182">
        <v>2</v>
      </c>
      <c r="J20" s="182">
        <f t="shared" si="2"/>
        <v>12</v>
      </c>
      <c r="K20" s="25">
        <f t="shared" si="9"/>
        <v>5</v>
      </c>
      <c r="L20" s="15">
        <v>0</v>
      </c>
      <c r="M20" s="15">
        <f t="shared" si="6"/>
        <v>2317</v>
      </c>
      <c r="N20" s="25" t="e">
        <f>+(M20-L20)/L20</f>
        <v>#DIV/0!</v>
      </c>
      <c r="O20" s="15">
        <f t="shared" si="10"/>
        <v>0</v>
      </c>
      <c r="P20" s="18">
        <f t="shared" ref="P20:P24" si="11">+M20/J20</f>
        <v>193.08333333333334</v>
      </c>
      <c r="Q20" s="19" t="e">
        <f t="shared" ref="Q20:Q24" si="12">+(P20-O20)/O20</f>
        <v>#DIV/0!</v>
      </c>
      <c r="R20" s="22"/>
      <c r="S20" s="22"/>
      <c r="T20" s="23"/>
      <c r="U20" s="24"/>
    </row>
    <row r="21" spans="1:21" x14ac:dyDescent="0.4">
      <c r="A21" s="26" t="s">
        <v>49</v>
      </c>
      <c r="B21" s="442">
        <v>23</v>
      </c>
      <c r="C21" s="14">
        <f t="shared" si="0"/>
        <v>0.23232323232323232</v>
      </c>
      <c r="D21" s="18">
        <v>27425</v>
      </c>
      <c r="E21" s="14">
        <f t="shared" si="1"/>
        <v>0.29096599649885946</v>
      </c>
      <c r="F21" s="20">
        <f t="shared" si="8"/>
        <v>1192.391304347826</v>
      </c>
      <c r="G21" s="22"/>
      <c r="H21" s="26" t="str">
        <f>A21</f>
        <v>OCTUBRE</v>
      </c>
      <c r="I21" s="182">
        <v>0</v>
      </c>
      <c r="J21" s="182">
        <f t="shared" si="2"/>
        <v>23</v>
      </c>
      <c r="K21" s="25" t="e">
        <f t="shared" si="9"/>
        <v>#DIV/0!</v>
      </c>
      <c r="L21" s="15">
        <v>0</v>
      </c>
      <c r="M21" s="15">
        <f t="shared" si="6"/>
        <v>27425</v>
      </c>
      <c r="N21" s="25" t="e">
        <f>+(M21-L21)/L21</f>
        <v>#DIV/0!</v>
      </c>
      <c r="O21" s="15" t="e">
        <f t="shared" si="10"/>
        <v>#DIV/0!</v>
      </c>
      <c r="P21" s="18">
        <f t="shared" si="11"/>
        <v>1192.391304347826</v>
      </c>
      <c r="Q21" s="19" t="e">
        <f t="shared" si="12"/>
        <v>#DIV/0!</v>
      </c>
      <c r="R21" s="22"/>
      <c r="S21" s="22"/>
      <c r="T21" s="23"/>
      <c r="U21" s="24"/>
    </row>
    <row r="22" spans="1:21" s="22" customFormat="1" x14ac:dyDescent="0.4">
      <c r="A22" s="26" t="s">
        <v>50</v>
      </c>
      <c r="B22" s="442">
        <v>20</v>
      </c>
      <c r="C22" s="14">
        <f t="shared" si="0"/>
        <v>0.20202020202020202</v>
      </c>
      <c r="D22" s="18">
        <v>23690</v>
      </c>
      <c r="E22" s="14">
        <f t="shared" si="1"/>
        <v>0.2513394514879847</v>
      </c>
      <c r="F22" s="20">
        <f t="shared" si="8"/>
        <v>1184.5</v>
      </c>
      <c r="H22" s="26" t="str">
        <f>A22</f>
        <v>NOVIEMBRE</v>
      </c>
      <c r="I22" s="182">
        <v>0</v>
      </c>
      <c r="J22" s="182">
        <f t="shared" si="2"/>
        <v>20</v>
      </c>
      <c r="K22" s="25" t="e">
        <f t="shared" si="9"/>
        <v>#DIV/0!</v>
      </c>
      <c r="L22" s="15"/>
      <c r="M22" s="15">
        <f t="shared" si="6"/>
        <v>23690</v>
      </c>
      <c r="N22" s="25" t="e">
        <f>+(M22-L22)/L22</f>
        <v>#DIV/0!</v>
      </c>
      <c r="O22" s="15" t="e">
        <f t="shared" si="10"/>
        <v>#DIV/0!</v>
      </c>
      <c r="P22" s="18">
        <f t="shared" si="11"/>
        <v>1184.5</v>
      </c>
      <c r="Q22" s="19" t="e">
        <f t="shared" si="12"/>
        <v>#DIV/0!</v>
      </c>
      <c r="U22" s="36"/>
    </row>
    <row r="23" spans="1:21" ht="19" thickBot="1" x14ac:dyDescent="0.45">
      <c r="A23" s="130" t="s">
        <v>51</v>
      </c>
      <c r="B23" s="443">
        <v>25</v>
      </c>
      <c r="C23" s="132">
        <f t="shared" si="0"/>
        <v>0.25252525252525254</v>
      </c>
      <c r="D23" s="165">
        <v>38328</v>
      </c>
      <c r="E23" s="132">
        <f t="shared" si="1"/>
        <v>0.40664155747705694</v>
      </c>
      <c r="F23" s="133">
        <f t="shared" si="8"/>
        <v>1533.12</v>
      </c>
      <c r="G23" s="22"/>
      <c r="H23" s="130" t="str">
        <f>A23</f>
        <v>DICIEMBRE</v>
      </c>
      <c r="I23" s="131">
        <v>0</v>
      </c>
      <c r="J23" s="454">
        <f>B23</f>
        <v>25</v>
      </c>
      <c r="K23" s="141" t="e">
        <f t="shared" si="9"/>
        <v>#DIV/0!</v>
      </c>
      <c r="L23" s="142">
        <v>0</v>
      </c>
      <c r="M23" s="142">
        <v>38328</v>
      </c>
      <c r="N23" s="141" t="e">
        <f>+(M23-L23)/L23</f>
        <v>#DIV/0!</v>
      </c>
      <c r="O23" s="142" t="e">
        <f t="shared" si="10"/>
        <v>#DIV/0!</v>
      </c>
      <c r="P23" s="165">
        <f t="shared" si="11"/>
        <v>1533.12</v>
      </c>
      <c r="Q23" s="143" t="e">
        <f t="shared" si="12"/>
        <v>#DIV/0!</v>
      </c>
      <c r="R23" s="22"/>
      <c r="S23" s="22"/>
      <c r="T23" s="23"/>
      <c r="U23" s="24"/>
    </row>
    <row r="24" spans="1:21" ht="19" thickBot="1" x14ac:dyDescent="0.45">
      <c r="A24" s="127" t="s">
        <v>22</v>
      </c>
      <c r="B24" s="138">
        <f>SUM(B12:B23)</f>
        <v>99</v>
      </c>
      <c r="C24" s="128">
        <f>SUM(C12:C23)</f>
        <v>1</v>
      </c>
      <c r="D24" s="180">
        <f>SUM(D12:D23)</f>
        <v>94255</v>
      </c>
      <c r="E24" s="128">
        <f>SUM(E12:E23)</f>
        <v>1</v>
      </c>
      <c r="F24" s="129">
        <f t="shared" si="8"/>
        <v>952.07070707070704</v>
      </c>
      <c r="G24" s="22"/>
      <c r="H24" s="127" t="s">
        <v>22</v>
      </c>
      <c r="I24" s="138">
        <f>SUM(I12:I23)</f>
        <v>65</v>
      </c>
      <c r="J24" s="180">
        <f>SUM(J12:J23)</f>
        <v>99</v>
      </c>
      <c r="K24" s="128">
        <f t="shared" si="9"/>
        <v>0.52307692307692311</v>
      </c>
      <c r="L24" s="180">
        <f>SUM(L12:L21)</f>
        <v>134647</v>
      </c>
      <c r="M24" s="180">
        <f>SUM(M12:M23)</f>
        <v>94255</v>
      </c>
      <c r="N24" s="128">
        <f>+(M24-L24)/L24</f>
        <v>-0.29998440366291118</v>
      </c>
      <c r="O24" s="139">
        <f t="shared" si="10"/>
        <v>2071.4923076923078</v>
      </c>
      <c r="P24" s="139">
        <f t="shared" si="11"/>
        <v>952.07070707070704</v>
      </c>
      <c r="Q24" s="140">
        <f t="shared" si="12"/>
        <v>-0.54039380038473961</v>
      </c>
      <c r="R24" s="22"/>
      <c r="S24" s="22"/>
      <c r="T24" s="23"/>
      <c r="U24" s="24"/>
    </row>
    <row r="25" spans="1:21" x14ac:dyDescent="0.4">
      <c r="A25" s="422"/>
      <c r="B25" s="182"/>
      <c r="C25" s="423"/>
      <c r="D25" s="18"/>
      <c r="E25" s="424"/>
      <c r="F25" s="22"/>
      <c r="G25" s="22" t="s">
        <v>130</v>
      </c>
      <c r="H25" s="22"/>
      <c r="I25" s="22"/>
      <c r="J25" s="22"/>
      <c r="K25" s="22"/>
      <c r="L25" s="22"/>
      <c r="M25" s="425"/>
      <c r="N25" s="22"/>
      <c r="O25" s="22"/>
      <c r="P25" s="22"/>
      <c r="Q25" s="22"/>
      <c r="R25" s="22"/>
      <c r="S25" s="22"/>
      <c r="T25" s="23"/>
      <c r="U25" s="24"/>
    </row>
    <row r="26" spans="1:21" x14ac:dyDescent="0.4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4"/>
    </row>
    <row r="27" spans="1:21" x14ac:dyDescent="0.4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24"/>
    </row>
    <row r="28" spans="1:21" x14ac:dyDescent="0.4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U28" s="24"/>
    </row>
    <row r="29" spans="1:21" x14ac:dyDescent="0.4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4"/>
    </row>
    <row r="30" spans="1:21" x14ac:dyDescent="0.4">
      <c r="A30" s="21"/>
      <c r="B30" s="420"/>
      <c r="C30" s="420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3"/>
      <c r="U30" s="24"/>
    </row>
    <row r="31" spans="1:21" x14ac:dyDescent="0.4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  <c r="U31" s="24"/>
    </row>
    <row r="32" spans="1:21" x14ac:dyDescent="0.4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3"/>
      <c r="U32" s="24"/>
    </row>
    <row r="33" spans="1:21" x14ac:dyDescent="0.4">
      <c r="A33" s="21"/>
      <c r="B33" s="22"/>
      <c r="C33" s="22"/>
      <c r="D33" s="22"/>
      <c r="E33" s="22"/>
      <c r="F33" s="22"/>
      <c r="G33" s="22"/>
      <c r="H33" s="426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/>
      <c r="U33" s="24"/>
    </row>
    <row r="34" spans="1:21" x14ac:dyDescent="0.4">
      <c r="A34" s="21"/>
      <c r="B34" s="22"/>
      <c r="C34" s="22"/>
      <c r="D34" s="427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3"/>
      <c r="U34" s="24"/>
    </row>
    <row r="35" spans="1:21" x14ac:dyDescent="0.4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3"/>
      <c r="U35" s="24"/>
    </row>
    <row r="36" spans="1:21" x14ac:dyDescent="0.4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3"/>
      <c r="U36" s="24"/>
    </row>
    <row r="37" spans="1:21" x14ac:dyDescent="0.4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3"/>
      <c r="U37" s="24"/>
    </row>
    <row r="38" spans="1:21" x14ac:dyDescent="0.4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3"/>
      <c r="U38" s="24"/>
    </row>
    <row r="39" spans="1:21" x14ac:dyDescent="0.4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3"/>
      <c r="U39" s="24"/>
    </row>
    <row r="40" spans="1:21" x14ac:dyDescent="0.4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3"/>
      <c r="U40" s="24"/>
    </row>
    <row r="41" spans="1:21" x14ac:dyDescent="0.4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3"/>
      <c r="U41" s="24"/>
    </row>
    <row r="42" spans="1:21" x14ac:dyDescent="0.4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3"/>
      <c r="U42" s="24"/>
    </row>
    <row r="43" spans="1:21" x14ac:dyDescent="0.4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3"/>
      <c r="U43" s="24"/>
    </row>
    <row r="44" spans="1:21" x14ac:dyDescent="0.4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3"/>
      <c r="U44" s="24"/>
    </row>
    <row r="45" spans="1:21" x14ac:dyDescent="0.4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3"/>
      <c r="U45" s="24"/>
    </row>
    <row r="46" spans="1:21" x14ac:dyDescent="0.4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3"/>
      <c r="U46" s="24"/>
    </row>
    <row r="47" spans="1:21" x14ac:dyDescent="0.4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3"/>
      <c r="U47" s="24"/>
    </row>
    <row r="48" spans="1:21" x14ac:dyDescent="0.4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3"/>
      <c r="U48" s="24"/>
    </row>
    <row r="49" spans="1:21" x14ac:dyDescent="0.4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3"/>
      <c r="U49" s="24"/>
    </row>
    <row r="50" spans="1:21" x14ac:dyDescent="0.4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3"/>
      <c r="U50" s="24"/>
    </row>
    <row r="51" spans="1:21" x14ac:dyDescent="0.4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3"/>
      <c r="U51" s="24"/>
    </row>
    <row r="52" spans="1:21" x14ac:dyDescent="0.4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3"/>
      <c r="U52" s="24"/>
    </row>
    <row r="53" spans="1:21" x14ac:dyDescent="0.4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3"/>
      <c r="U53" s="24"/>
    </row>
    <row r="54" spans="1:21" x14ac:dyDescent="0.4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3"/>
      <c r="U54" s="24"/>
    </row>
    <row r="55" spans="1:21" x14ac:dyDescent="0.4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3"/>
      <c r="U55" s="24"/>
    </row>
    <row r="56" spans="1:21" x14ac:dyDescent="0.4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3"/>
      <c r="U56" s="24"/>
    </row>
    <row r="57" spans="1:21" x14ac:dyDescent="0.4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3"/>
      <c r="U57" s="24"/>
    </row>
    <row r="58" spans="1:21" x14ac:dyDescent="0.4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3"/>
      <c r="U58" s="24"/>
    </row>
    <row r="59" spans="1:21" x14ac:dyDescent="0.4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3"/>
      <c r="U59" s="24"/>
    </row>
    <row r="60" spans="1:21" x14ac:dyDescent="0.4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3"/>
      <c r="U60" s="24"/>
    </row>
    <row r="61" spans="1:21" x14ac:dyDescent="0.4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3"/>
      <c r="U61" s="24"/>
    </row>
    <row r="62" spans="1:21" x14ac:dyDescent="0.4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3"/>
      <c r="U62" s="24"/>
    </row>
    <row r="63" spans="1:21" x14ac:dyDescent="0.4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3"/>
      <c r="U63" s="24"/>
    </row>
    <row r="64" spans="1:21" x14ac:dyDescent="0.4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3"/>
      <c r="U64" s="24"/>
    </row>
    <row r="65" spans="1:21" ht="19" thickBot="1" x14ac:dyDescent="0.45">
      <c r="A65" s="416"/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28"/>
      <c r="U65" s="429"/>
    </row>
    <row r="66" spans="1:21" s="22" customFormat="1" x14ac:dyDescent="0.4"/>
    <row r="67" spans="1:21" s="22" customFormat="1" x14ac:dyDescent="0.4"/>
    <row r="68" spans="1:21" s="22" customFormat="1" x14ac:dyDescent="0.4"/>
    <row r="69" spans="1:21" s="22" customFormat="1" x14ac:dyDescent="0.4"/>
    <row r="70" spans="1:21" s="22" customFormat="1" x14ac:dyDescent="0.4"/>
    <row r="71" spans="1:21" s="22" customFormat="1" x14ac:dyDescent="0.4"/>
    <row r="72" spans="1:21" s="22" customFormat="1" x14ac:dyDescent="0.4"/>
    <row r="73" spans="1:21" s="22" customFormat="1" x14ac:dyDescent="0.4"/>
    <row r="74" spans="1:21" s="22" customFormat="1" x14ac:dyDescent="0.4"/>
    <row r="75" spans="1:21" s="22" customFormat="1" x14ac:dyDescent="0.4"/>
    <row r="76" spans="1:21" s="22" customFormat="1" x14ac:dyDescent="0.4"/>
    <row r="77" spans="1:21" s="22" customFormat="1" x14ac:dyDescent="0.4"/>
    <row r="78" spans="1:21" s="22" customFormat="1" x14ac:dyDescent="0.4"/>
    <row r="79" spans="1:21" s="22" customFormat="1" x14ac:dyDescent="0.4"/>
    <row r="80" spans="1:21" s="22" customFormat="1" x14ac:dyDescent="0.4"/>
    <row r="81" s="22" customFormat="1" x14ac:dyDescent="0.4"/>
    <row r="82" s="22" customFormat="1" x14ac:dyDescent="0.4"/>
    <row r="83" s="22" customFormat="1" x14ac:dyDescent="0.4"/>
    <row r="84" s="22" customFormat="1" x14ac:dyDescent="0.4"/>
    <row r="85" s="22" customFormat="1" x14ac:dyDescent="0.4"/>
    <row r="86" s="22" customFormat="1" x14ac:dyDescent="0.4"/>
    <row r="87" s="22" customFormat="1" x14ac:dyDescent="0.4"/>
    <row r="88" s="22" customFormat="1" x14ac:dyDescent="0.4"/>
    <row r="89" s="22" customFormat="1" x14ac:dyDescent="0.4"/>
    <row r="90" s="22" customFormat="1" x14ac:dyDescent="0.4"/>
    <row r="91" s="22" customFormat="1" x14ac:dyDescent="0.4"/>
    <row r="92" s="22" customFormat="1" x14ac:dyDescent="0.4"/>
    <row r="93" s="22" customFormat="1" x14ac:dyDescent="0.4"/>
    <row r="94" s="22" customFormat="1" x14ac:dyDescent="0.4"/>
    <row r="95" s="22" customFormat="1" x14ac:dyDescent="0.4"/>
    <row r="96" s="22" customFormat="1" x14ac:dyDescent="0.4"/>
    <row r="97" s="22" customFormat="1" x14ac:dyDescent="0.4"/>
    <row r="98" s="22" customFormat="1" x14ac:dyDescent="0.4"/>
    <row r="99" s="22" customFormat="1" x14ac:dyDescent="0.4"/>
    <row r="100" s="22" customFormat="1" x14ac:dyDescent="0.4"/>
    <row r="101" s="22" customFormat="1" x14ac:dyDescent="0.4"/>
    <row r="102" s="22" customFormat="1" x14ac:dyDescent="0.4"/>
    <row r="103" s="22" customFormat="1" x14ac:dyDescent="0.4"/>
    <row r="104" s="22" customFormat="1" x14ac:dyDescent="0.4"/>
    <row r="105" s="22" customFormat="1" x14ac:dyDescent="0.4"/>
    <row r="106" s="22" customFormat="1" x14ac:dyDescent="0.4"/>
    <row r="107" s="22" customFormat="1" x14ac:dyDescent="0.4"/>
    <row r="108" s="22" customFormat="1" x14ac:dyDescent="0.4"/>
    <row r="109" s="22" customFormat="1" x14ac:dyDescent="0.4"/>
    <row r="110" s="22" customFormat="1" x14ac:dyDescent="0.4"/>
    <row r="111" s="22" customFormat="1" x14ac:dyDescent="0.4"/>
    <row r="112" s="22" customFormat="1" x14ac:dyDescent="0.4"/>
    <row r="113" s="22" customFormat="1" x14ac:dyDescent="0.4"/>
    <row r="114" s="22" customFormat="1" x14ac:dyDescent="0.4"/>
    <row r="115" s="22" customFormat="1" x14ac:dyDescent="0.4"/>
    <row r="116" s="22" customFormat="1" x14ac:dyDescent="0.4"/>
    <row r="117" s="22" customFormat="1" x14ac:dyDescent="0.4"/>
    <row r="118" s="22" customFormat="1" x14ac:dyDescent="0.4"/>
    <row r="119" s="22" customFormat="1" x14ac:dyDescent="0.4"/>
    <row r="120" s="22" customFormat="1" x14ac:dyDescent="0.4"/>
    <row r="121" s="22" customFormat="1" x14ac:dyDescent="0.4"/>
    <row r="122" s="22" customFormat="1" x14ac:dyDescent="0.4"/>
    <row r="123" s="22" customFormat="1" x14ac:dyDescent="0.4"/>
    <row r="124" s="22" customFormat="1" x14ac:dyDescent="0.4"/>
    <row r="125" s="22" customFormat="1" x14ac:dyDescent="0.4"/>
    <row r="126" s="22" customFormat="1" x14ac:dyDescent="0.4"/>
    <row r="127" s="22" customFormat="1" x14ac:dyDescent="0.4"/>
    <row r="128" s="22" customFormat="1" x14ac:dyDescent="0.4"/>
    <row r="129" s="22" customFormat="1" x14ac:dyDescent="0.4"/>
    <row r="130" s="22" customFormat="1" x14ac:dyDescent="0.4"/>
    <row r="131" s="22" customFormat="1" x14ac:dyDescent="0.4"/>
    <row r="132" s="22" customFormat="1" x14ac:dyDescent="0.4"/>
    <row r="133" s="22" customFormat="1" x14ac:dyDescent="0.4"/>
    <row r="134" s="22" customFormat="1" x14ac:dyDescent="0.4"/>
    <row r="135" s="22" customFormat="1" x14ac:dyDescent="0.4"/>
    <row r="136" s="22" customFormat="1" x14ac:dyDescent="0.4"/>
    <row r="137" s="22" customFormat="1" x14ac:dyDescent="0.4"/>
    <row r="138" s="22" customFormat="1" x14ac:dyDescent="0.4"/>
    <row r="139" s="22" customFormat="1" x14ac:dyDescent="0.4"/>
    <row r="140" s="22" customFormat="1" x14ac:dyDescent="0.4"/>
    <row r="141" s="22" customFormat="1" x14ac:dyDescent="0.4"/>
    <row r="142" s="22" customFormat="1" x14ac:dyDescent="0.4"/>
    <row r="143" s="22" customFormat="1" x14ac:dyDescent="0.4"/>
    <row r="144" s="22" customFormat="1" x14ac:dyDescent="0.4"/>
    <row r="145" s="22" customFormat="1" x14ac:dyDescent="0.4"/>
    <row r="146" s="22" customFormat="1" x14ac:dyDescent="0.4"/>
    <row r="147" s="22" customFormat="1" x14ac:dyDescent="0.4"/>
    <row r="148" s="22" customFormat="1" x14ac:dyDescent="0.4"/>
    <row r="149" s="22" customFormat="1" x14ac:dyDescent="0.4"/>
    <row r="150" s="22" customFormat="1" x14ac:dyDescent="0.4"/>
    <row r="151" s="22" customFormat="1" x14ac:dyDescent="0.4"/>
    <row r="152" s="22" customFormat="1" x14ac:dyDescent="0.4"/>
    <row r="153" s="22" customFormat="1" x14ac:dyDescent="0.4"/>
    <row r="154" s="22" customFormat="1" x14ac:dyDescent="0.4"/>
    <row r="155" s="22" customFormat="1" x14ac:dyDescent="0.4"/>
    <row r="156" s="22" customFormat="1" x14ac:dyDescent="0.4"/>
    <row r="157" s="22" customFormat="1" x14ac:dyDescent="0.4"/>
    <row r="158" s="22" customFormat="1" x14ac:dyDescent="0.4"/>
    <row r="159" s="22" customFormat="1" x14ac:dyDescent="0.4"/>
    <row r="160" s="22" customFormat="1" x14ac:dyDescent="0.4"/>
    <row r="161" s="22" customFormat="1" x14ac:dyDescent="0.4"/>
    <row r="162" s="22" customFormat="1" x14ac:dyDescent="0.4"/>
    <row r="163" s="22" customFormat="1" x14ac:dyDescent="0.4"/>
    <row r="164" s="22" customFormat="1" x14ac:dyDescent="0.4"/>
    <row r="165" s="22" customFormat="1" x14ac:dyDescent="0.4"/>
    <row r="166" s="22" customFormat="1" x14ac:dyDescent="0.4"/>
    <row r="167" s="22" customFormat="1" x14ac:dyDescent="0.4"/>
    <row r="168" s="22" customFormat="1" x14ac:dyDescent="0.4"/>
    <row r="169" s="22" customFormat="1" x14ac:dyDescent="0.4"/>
    <row r="170" s="22" customFormat="1" x14ac:dyDescent="0.4"/>
    <row r="171" s="22" customFormat="1" x14ac:dyDescent="0.4"/>
    <row r="172" s="22" customFormat="1" x14ac:dyDescent="0.4"/>
    <row r="173" s="22" customFormat="1" x14ac:dyDescent="0.4"/>
    <row r="174" s="22" customFormat="1" x14ac:dyDescent="0.4"/>
    <row r="175" s="22" customFormat="1" x14ac:dyDescent="0.4"/>
    <row r="176" s="22" customFormat="1" x14ac:dyDescent="0.4"/>
    <row r="177" s="22" customFormat="1" x14ac:dyDescent="0.4"/>
    <row r="178" s="22" customFormat="1" x14ac:dyDescent="0.4"/>
    <row r="179" s="22" customFormat="1" x14ac:dyDescent="0.4"/>
    <row r="180" s="22" customFormat="1" x14ac:dyDescent="0.4"/>
    <row r="181" s="22" customFormat="1" x14ac:dyDescent="0.4"/>
    <row r="182" s="22" customFormat="1" x14ac:dyDescent="0.4"/>
    <row r="183" s="22" customFormat="1" x14ac:dyDescent="0.4"/>
    <row r="184" s="22" customFormat="1" x14ac:dyDescent="0.4"/>
    <row r="185" s="22" customFormat="1" x14ac:dyDescent="0.4"/>
    <row r="186" s="22" customFormat="1" x14ac:dyDescent="0.4"/>
    <row r="187" s="22" customFormat="1" x14ac:dyDescent="0.4"/>
    <row r="188" s="22" customFormat="1" x14ac:dyDescent="0.4"/>
    <row r="189" s="22" customFormat="1" x14ac:dyDescent="0.4"/>
    <row r="190" s="22" customFormat="1" x14ac:dyDescent="0.4"/>
    <row r="191" s="22" customFormat="1" x14ac:dyDescent="0.4"/>
    <row r="192" s="22" customFormat="1" x14ac:dyDescent="0.4"/>
    <row r="193" s="22" customFormat="1" x14ac:dyDescent="0.4"/>
    <row r="194" s="22" customFormat="1" x14ac:dyDescent="0.4"/>
    <row r="195" s="22" customFormat="1" x14ac:dyDescent="0.4"/>
    <row r="196" s="22" customFormat="1" x14ac:dyDescent="0.4"/>
    <row r="197" s="22" customFormat="1" x14ac:dyDescent="0.4"/>
    <row r="198" s="22" customFormat="1" x14ac:dyDescent="0.4"/>
    <row r="199" s="22" customFormat="1" x14ac:dyDescent="0.4"/>
    <row r="200" s="22" customFormat="1" x14ac:dyDescent="0.4"/>
    <row r="201" s="22" customFormat="1" x14ac:dyDescent="0.4"/>
    <row r="202" s="22" customFormat="1" x14ac:dyDescent="0.4"/>
    <row r="203" s="22" customFormat="1" x14ac:dyDescent="0.4"/>
    <row r="204" s="22" customFormat="1" x14ac:dyDescent="0.4"/>
    <row r="205" s="22" customFormat="1" x14ac:dyDescent="0.4"/>
    <row r="206" s="22" customFormat="1" x14ac:dyDescent="0.4"/>
    <row r="207" s="22" customFormat="1" x14ac:dyDescent="0.4"/>
    <row r="208" s="22" customFormat="1" x14ac:dyDescent="0.4"/>
    <row r="209" s="22" customFormat="1" x14ac:dyDescent="0.4"/>
    <row r="210" s="22" customFormat="1" x14ac:dyDescent="0.4"/>
    <row r="211" s="22" customFormat="1" x14ac:dyDescent="0.4"/>
    <row r="212" s="22" customFormat="1" x14ac:dyDescent="0.4"/>
    <row r="213" s="22" customFormat="1" x14ac:dyDescent="0.4"/>
    <row r="214" s="22" customFormat="1" x14ac:dyDescent="0.4"/>
    <row r="215" s="22" customFormat="1" x14ac:dyDescent="0.4"/>
    <row r="216" s="22" customFormat="1" x14ac:dyDescent="0.4"/>
    <row r="217" s="22" customFormat="1" x14ac:dyDescent="0.4"/>
    <row r="218" s="22" customFormat="1" x14ac:dyDescent="0.4"/>
    <row r="219" s="22" customFormat="1" x14ac:dyDescent="0.4"/>
    <row r="220" s="22" customFormat="1" x14ac:dyDescent="0.4"/>
    <row r="221" s="22" customFormat="1" x14ac:dyDescent="0.4"/>
    <row r="222" s="22" customFormat="1" x14ac:dyDescent="0.4"/>
    <row r="223" s="22" customFormat="1" x14ac:dyDescent="0.4"/>
    <row r="224" s="22" customFormat="1" x14ac:dyDescent="0.4"/>
    <row r="225" s="22" customFormat="1" x14ac:dyDescent="0.4"/>
    <row r="226" s="22" customFormat="1" x14ac:dyDescent="0.4"/>
    <row r="227" s="22" customFormat="1" x14ac:dyDescent="0.4"/>
    <row r="228" s="22" customFormat="1" x14ac:dyDescent="0.4"/>
    <row r="229" s="22" customFormat="1" x14ac:dyDescent="0.4"/>
    <row r="230" s="22" customFormat="1" x14ac:dyDescent="0.4"/>
    <row r="231" s="22" customFormat="1" x14ac:dyDescent="0.4"/>
    <row r="232" s="22" customFormat="1" x14ac:dyDescent="0.4"/>
    <row r="233" s="22" customFormat="1" x14ac:dyDescent="0.4"/>
    <row r="234" s="22" customFormat="1" x14ac:dyDescent="0.4"/>
    <row r="235" s="22" customFormat="1" x14ac:dyDescent="0.4"/>
    <row r="236" s="22" customFormat="1" x14ac:dyDescent="0.4"/>
    <row r="237" s="22" customFormat="1" x14ac:dyDescent="0.4"/>
    <row r="238" s="22" customFormat="1" x14ac:dyDescent="0.4"/>
    <row r="239" s="22" customFormat="1" x14ac:dyDescent="0.4"/>
    <row r="240" s="22" customFormat="1" x14ac:dyDescent="0.4"/>
    <row r="241" s="22" customFormat="1" x14ac:dyDescent="0.4"/>
    <row r="242" s="22" customFormat="1" x14ac:dyDescent="0.4"/>
    <row r="243" s="22" customFormat="1" x14ac:dyDescent="0.4"/>
    <row r="244" s="22" customFormat="1" x14ac:dyDescent="0.4"/>
    <row r="245" s="22" customFormat="1" x14ac:dyDescent="0.4"/>
    <row r="246" s="22" customFormat="1" x14ac:dyDescent="0.4"/>
    <row r="247" s="22" customFormat="1" x14ac:dyDescent="0.4"/>
    <row r="248" s="22" customFormat="1" x14ac:dyDescent="0.4"/>
    <row r="249" s="22" customFormat="1" x14ac:dyDescent="0.4"/>
    <row r="250" s="22" customFormat="1" x14ac:dyDescent="0.4"/>
    <row r="251" s="22" customFormat="1" x14ac:dyDescent="0.4"/>
    <row r="252" s="22" customFormat="1" x14ac:dyDescent="0.4"/>
    <row r="253" s="22" customFormat="1" x14ac:dyDescent="0.4"/>
    <row r="254" s="22" customFormat="1" x14ac:dyDescent="0.4"/>
    <row r="255" s="22" customFormat="1" x14ac:dyDescent="0.4"/>
    <row r="256" s="22" customFormat="1" x14ac:dyDescent="0.4"/>
    <row r="257" s="22" customFormat="1" x14ac:dyDescent="0.4"/>
    <row r="258" s="22" customFormat="1" x14ac:dyDescent="0.4"/>
    <row r="259" s="22" customFormat="1" x14ac:dyDescent="0.4"/>
    <row r="260" s="22" customFormat="1" x14ac:dyDescent="0.4"/>
    <row r="261" s="22" customFormat="1" x14ac:dyDescent="0.4"/>
    <row r="262" s="22" customFormat="1" x14ac:dyDescent="0.4"/>
    <row r="263" s="22" customFormat="1" x14ac:dyDescent="0.4"/>
    <row r="264" s="22" customFormat="1" x14ac:dyDescent="0.4"/>
    <row r="265" s="22" customFormat="1" x14ac:dyDescent="0.4"/>
    <row r="266" s="22" customFormat="1" x14ac:dyDescent="0.4"/>
    <row r="267" s="22" customFormat="1" x14ac:dyDescent="0.4"/>
    <row r="268" s="22" customFormat="1" x14ac:dyDescent="0.4"/>
    <row r="269" s="22" customFormat="1" x14ac:dyDescent="0.4"/>
    <row r="270" s="22" customFormat="1" x14ac:dyDescent="0.4"/>
    <row r="271" s="22" customFormat="1" x14ac:dyDescent="0.4"/>
    <row r="272" s="22" customFormat="1" x14ac:dyDescent="0.4"/>
    <row r="273" s="22" customFormat="1" x14ac:dyDescent="0.4"/>
    <row r="274" s="22" customFormat="1" x14ac:dyDescent="0.4"/>
    <row r="275" s="22" customFormat="1" x14ac:dyDescent="0.4"/>
    <row r="276" s="22" customFormat="1" x14ac:dyDescent="0.4"/>
    <row r="277" s="22" customFormat="1" x14ac:dyDescent="0.4"/>
    <row r="278" s="22" customFormat="1" x14ac:dyDescent="0.4"/>
    <row r="279" s="22" customFormat="1" x14ac:dyDescent="0.4"/>
    <row r="280" s="22" customFormat="1" x14ac:dyDescent="0.4"/>
    <row r="281" s="22" customFormat="1" x14ac:dyDescent="0.4"/>
    <row r="282" s="22" customFormat="1" x14ac:dyDescent="0.4"/>
    <row r="283" s="22" customFormat="1" x14ac:dyDescent="0.4"/>
    <row r="284" s="22" customFormat="1" x14ac:dyDescent="0.4"/>
    <row r="285" s="22" customFormat="1" x14ac:dyDescent="0.4"/>
    <row r="286" s="22" customFormat="1" x14ac:dyDescent="0.4"/>
    <row r="287" s="22" customFormat="1" x14ac:dyDescent="0.4"/>
    <row r="288" s="22" customFormat="1" x14ac:dyDescent="0.4"/>
    <row r="289" s="22" customFormat="1" x14ac:dyDescent="0.4"/>
    <row r="290" s="22" customFormat="1" x14ac:dyDescent="0.4"/>
    <row r="291" s="22" customFormat="1" x14ac:dyDescent="0.4"/>
    <row r="292" s="22" customFormat="1" x14ac:dyDescent="0.4"/>
    <row r="293" s="22" customFormat="1" x14ac:dyDescent="0.4"/>
    <row r="294" s="22" customFormat="1" x14ac:dyDescent="0.4"/>
    <row r="295" s="22" customFormat="1" x14ac:dyDescent="0.4"/>
    <row r="296" s="22" customFormat="1" x14ac:dyDescent="0.4"/>
    <row r="297" s="22" customFormat="1" x14ac:dyDescent="0.4"/>
    <row r="298" s="22" customFormat="1" x14ac:dyDescent="0.4"/>
    <row r="299" s="22" customFormat="1" x14ac:dyDescent="0.4"/>
    <row r="300" s="22" customFormat="1" x14ac:dyDescent="0.4"/>
    <row r="301" s="22" customFormat="1" x14ac:dyDescent="0.4"/>
    <row r="302" s="22" customFormat="1" x14ac:dyDescent="0.4"/>
    <row r="303" s="22" customFormat="1" x14ac:dyDescent="0.4"/>
    <row r="304" s="22" customFormat="1" x14ac:dyDescent="0.4"/>
    <row r="305" s="22" customFormat="1" x14ac:dyDescent="0.4"/>
    <row r="306" s="22" customFormat="1" x14ac:dyDescent="0.4"/>
    <row r="307" s="22" customFormat="1" x14ac:dyDescent="0.4"/>
    <row r="308" s="22" customFormat="1" x14ac:dyDescent="0.4"/>
    <row r="309" s="22" customFormat="1" x14ac:dyDescent="0.4"/>
    <row r="310" s="22" customFormat="1" x14ac:dyDescent="0.4"/>
    <row r="311" s="22" customFormat="1" x14ac:dyDescent="0.4"/>
    <row r="312" s="22" customFormat="1" x14ac:dyDescent="0.4"/>
    <row r="313" s="22" customFormat="1" x14ac:dyDescent="0.4"/>
    <row r="314" s="22" customFormat="1" x14ac:dyDescent="0.4"/>
    <row r="315" s="22" customFormat="1" x14ac:dyDescent="0.4"/>
    <row r="316" s="22" customFormat="1" x14ac:dyDescent="0.4"/>
    <row r="317" s="22" customFormat="1" x14ac:dyDescent="0.4"/>
    <row r="318" s="22" customFormat="1" x14ac:dyDescent="0.4"/>
    <row r="319" s="22" customFormat="1" x14ac:dyDescent="0.4"/>
    <row r="320" s="22" customFormat="1" x14ac:dyDescent="0.4"/>
    <row r="321" s="22" customFormat="1" x14ac:dyDescent="0.4"/>
    <row r="322" s="22" customFormat="1" x14ac:dyDescent="0.4"/>
    <row r="323" s="22" customFormat="1" x14ac:dyDescent="0.4"/>
    <row r="324" s="22" customFormat="1" x14ac:dyDescent="0.4"/>
    <row r="325" s="22" customFormat="1" x14ac:dyDescent="0.4"/>
    <row r="326" s="22" customFormat="1" x14ac:dyDescent="0.4"/>
    <row r="327" s="22" customFormat="1" x14ac:dyDescent="0.4"/>
    <row r="328" s="22" customFormat="1" x14ac:dyDescent="0.4"/>
    <row r="329" s="22" customFormat="1" x14ac:dyDescent="0.4"/>
    <row r="330" s="22" customFormat="1" x14ac:dyDescent="0.4"/>
    <row r="331" s="22" customFormat="1" x14ac:dyDescent="0.4"/>
    <row r="332" s="22" customFormat="1" x14ac:dyDescent="0.4"/>
    <row r="333" s="22" customFormat="1" x14ac:dyDescent="0.4"/>
    <row r="334" s="22" customFormat="1" x14ac:dyDescent="0.4"/>
    <row r="335" s="22" customFormat="1" x14ac:dyDescent="0.4"/>
    <row r="336" s="22" customFormat="1" x14ac:dyDescent="0.4"/>
    <row r="337" s="22" customFormat="1" x14ac:dyDescent="0.4"/>
    <row r="338" s="22" customFormat="1" x14ac:dyDescent="0.4"/>
    <row r="339" s="22" customFormat="1" x14ac:dyDescent="0.4"/>
    <row r="340" s="22" customFormat="1" x14ac:dyDescent="0.4"/>
    <row r="341" s="22" customFormat="1" x14ac:dyDescent="0.4"/>
    <row r="342" s="22" customFormat="1" x14ac:dyDescent="0.4"/>
    <row r="343" s="22" customFormat="1" x14ac:dyDescent="0.4"/>
    <row r="344" s="22" customFormat="1" x14ac:dyDescent="0.4"/>
    <row r="345" s="22" customFormat="1" x14ac:dyDescent="0.4"/>
    <row r="346" s="22" customFormat="1" x14ac:dyDescent="0.4"/>
    <row r="347" s="22" customFormat="1" x14ac:dyDescent="0.4"/>
    <row r="348" s="22" customFormat="1" x14ac:dyDescent="0.4"/>
    <row r="349" s="22" customFormat="1" x14ac:dyDescent="0.4"/>
    <row r="350" s="22" customFormat="1" x14ac:dyDescent="0.4"/>
    <row r="351" s="22" customFormat="1" x14ac:dyDescent="0.4"/>
    <row r="352" s="22" customFormat="1" x14ac:dyDescent="0.4"/>
    <row r="353" s="22" customFormat="1" x14ac:dyDescent="0.4"/>
    <row r="354" s="22" customFormat="1" x14ac:dyDescent="0.4"/>
    <row r="355" s="22" customFormat="1" x14ac:dyDescent="0.4"/>
    <row r="356" s="22" customFormat="1" x14ac:dyDescent="0.4"/>
    <row r="357" s="22" customFormat="1" x14ac:dyDescent="0.4"/>
    <row r="358" s="22" customFormat="1" x14ac:dyDescent="0.4"/>
    <row r="359" s="22" customFormat="1" x14ac:dyDescent="0.4"/>
    <row r="360" s="22" customFormat="1" x14ac:dyDescent="0.4"/>
    <row r="361" s="22" customFormat="1" x14ac:dyDescent="0.4"/>
    <row r="362" s="22" customFormat="1" x14ac:dyDescent="0.4"/>
    <row r="363" s="22" customFormat="1" x14ac:dyDescent="0.4"/>
    <row r="364" s="22" customFormat="1" x14ac:dyDescent="0.4"/>
    <row r="365" s="22" customFormat="1" x14ac:dyDescent="0.4"/>
    <row r="366" s="22" customFormat="1" x14ac:dyDescent="0.4"/>
    <row r="367" s="22" customFormat="1" x14ac:dyDescent="0.4"/>
    <row r="368" s="22" customFormat="1" x14ac:dyDescent="0.4"/>
    <row r="369" s="22" customFormat="1" x14ac:dyDescent="0.4"/>
    <row r="370" s="22" customFormat="1" x14ac:dyDescent="0.4"/>
    <row r="371" s="22" customFormat="1" x14ac:dyDescent="0.4"/>
    <row r="372" s="22" customFormat="1" x14ac:dyDescent="0.4"/>
    <row r="373" s="22" customFormat="1" x14ac:dyDescent="0.4"/>
    <row r="374" s="22" customFormat="1" x14ac:dyDescent="0.4"/>
    <row r="375" s="22" customFormat="1" x14ac:dyDescent="0.4"/>
    <row r="376" s="22" customFormat="1" x14ac:dyDescent="0.4"/>
    <row r="377" s="22" customFormat="1" x14ac:dyDescent="0.4"/>
    <row r="378" s="22" customFormat="1" x14ac:dyDescent="0.4"/>
    <row r="379" s="22" customFormat="1" x14ac:dyDescent="0.4"/>
    <row r="380" s="22" customFormat="1" x14ac:dyDescent="0.4"/>
    <row r="381" s="22" customFormat="1" x14ac:dyDescent="0.4"/>
    <row r="382" s="22" customFormat="1" x14ac:dyDescent="0.4"/>
    <row r="383" s="22" customFormat="1" x14ac:dyDescent="0.4"/>
    <row r="384" s="22" customFormat="1" x14ac:dyDescent="0.4"/>
    <row r="385" s="22" customFormat="1" x14ac:dyDescent="0.4"/>
    <row r="386" s="22" customFormat="1" x14ac:dyDescent="0.4"/>
    <row r="387" s="22" customFormat="1" x14ac:dyDescent="0.4"/>
    <row r="388" s="22" customFormat="1" x14ac:dyDescent="0.4"/>
    <row r="389" s="22" customFormat="1" x14ac:dyDescent="0.4"/>
    <row r="390" s="22" customFormat="1" x14ac:dyDescent="0.4"/>
    <row r="391" s="22" customFormat="1" x14ac:dyDescent="0.4"/>
    <row r="392" s="22" customFormat="1" x14ac:dyDescent="0.4"/>
    <row r="393" s="22" customFormat="1" x14ac:dyDescent="0.4"/>
    <row r="394" s="22" customFormat="1" x14ac:dyDescent="0.4"/>
    <row r="395" s="22" customFormat="1" x14ac:dyDescent="0.4"/>
    <row r="396" s="22" customFormat="1" x14ac:dyDescent="0.4"/>
    <row r="397" s="22" customFormat="1" x14ac:dyDescent="0.4"/>
    <row r="398" s="22" customFormat="1" x14ac:dyDescent="0.4"/>
    <row r="399" s="22" customFormat="1" x14ac:dyDescent="0.4"/>
    <row r="400" s="22" customFormat="1" x14ac:dyDescent="0.4"/>
    <row r="401" s="22" customFormat="1" x14ac:dyDescent="0.4"/>
    <row r="402" s="22" customFormat="1" x14ac:dyDescent="0.4"/>
    <row r="403" s="22" customFormat="1" x14ac:dyDescent="0.4"/>
    <row r="404" s="22" customFormat="1" x14ac:dyDescent="0.4"/>
    <row r="405" s="22" customFormat="1" x14ac:dyDescent="0.4"/>
    <row r="406" s="22" customFormat="1" x14ac:dyDescent="0.4"/>
    <row r="407" s="22" customFormat="1" x14ac:dyDescent="0.4"/>
    <row r="408" s="22" customFormat="1" x14ac:dyDescent="0.4"/>
    <row r="409" s="22" customFormat="1" x14ac:dyDescent="0.4"/>
    <row r="410" s="22" customFormat="1" x14ac:dyDescent="0.4"/>
    <row r="411" s="22" customFormat="1" x14ac:dyDescent="0.4"/>
    <row r="412" s="22" customFormat="1" x14ac:dyDescent="0.4"/>
    <row r="413" s="22" customFormat="1" x14ac:dyDescent="0.4"/>
    <row r="414" s="22" customFormat="1" x14ac:dyDescent="0.4"/>
    <row r="415" s="22" customFormat="1" x14ac:dyDescent="0.4"/>
    <row r="416" s="22" customFormat="1" x14ac:dyDescent="0.4"/>
    <row r="417" s="22" customFormat="1" x14ac:dyDescent="0.4"/>
    <row r="418" s="22" customFormat="1" x14ac:dyDescent="0.4"/>
    <row r="419" s="22" customFormat="1" x14ac:dyDescent="0.4"/>
    <row r="420" s="22" customFormat="1" x14ac:dyDescent="0.4"/>
    <row r="421" s="22" customFormat="1" x14ac:dyDescent="0.4"/>
    <row r="422" s="22" customFormat="1" x14ac:dyDescent="0.4"/>
    <row r="423" s="22" customFormat="1" x14ac:dyDescent="0.4"/>
    <row r="424" s="22" customFormat="1" x14ac:dyDescent="0.4"/>
    <row r="425" s="22" customFormat="1" x14ac:dyDescent="0.4"/>
    <row r="426" s="22" customFormat="1" x14ac:dyDescent="0.4"/>
    <row r="427" s="22" customFormat="1" x14ac:dyDescent="0.4"/>
    <row r="428" s="22" customFormat="1" x14ac:dyDescent="0.4"/>
    <row r="429" s="22" customFormat="1" x14ac:dyDescent="0.4"/>
    <row r="430" s="22" customFormat="1" x14ac:dyDescent="0.4"/>
    <row r="431" s="22" customFormat="1" x14ac:dyDescent="0.4"/>
    <row r="432" s="22" customFormat="1" x14ac:dyDescent="0.4"/>
    <row r="433" s="22" customFormat="1" x14ac:dyDescent="0.4"/>
    <row r="434" s="22" customFormat="1" x14ac:dyDescent="0.4"/>
    <row r="435" s="22" customFormat="1" x14ac:dyDescent="0.4"/>
    <row r="436" s="22" customFormat="1" x14ac:dyDescent="0.4"/>
    <row r="437" s="22" customFormat="1" x14ac:dyDescent="0.4"/>
    <row r="438" s="22" customFormat="1" x14ac:dyDescent="0.4"/>
    <row r="439" s="22" customFormat="1" x14ac:dyDescent="0.4"/>
    <row r="440" s="22" customFormat="1" x14ac:dyDescent="0.4"/>
    <row r="441" s="22" customFormat="1" x14ac:dyDescent="0.4"/>
    <row r="442" s="22" customFormat="1" x14ac:dyDescent="0.4"/>
    <row r="443" s="22" customFormat="1" x14ac:dyDescent="0.4"/>
    <row r="444" s="22" customFormat="1" x14ac:dyDescent="0.4"/>
    <row r="445" s="22" customFormat="1" x14ac:dyDescent="0.4"/>
    <row r="446" s="22" customFormat="1" x14ac:dyDescent="0.4"/>
    <row r="447" s="22" customFormat="1" x14ac:dyDescent="0.4"/>
    <row r="448" s="22" customFormat="1" x14ac:dyDescent="0.4"/>
    <row r="449" s="22" customFormat="1" x14ac:dyDescent="0.4"/>
    <row r="450" s="22" customFormat="1" x14ac:dyDescent="0.4"/>
    <row r="451" s="22" customFormat="1" x14ac:dyDescent="0.4"/>
    <row r="452" s="22" customFormat="1" x14ac:dyDescent="0.4"/>
    <row r="453" s="22" customFormat="1" x14ac:dyDescent="0.4"/>
    <row r="454" s="22" customFormat="1" x14ac:dyDescent="0.4"/>
    <row r="455" s="22" customFormat="1" x14ac:dyDescent="0.4"/>
    <row r="456" s="22" customFormat="1" x14ac:dyDescent="0.4"/>
    <row r="457" s="22" customFormat="1" x14ac:dyDescent="0.4"/>
    <row r="458" s="22" customFormat="1" x14ac:dyDescent="0.4"/>
    <row r="459" s="22" customFormat="1" x14ac:dyDescent="0.4"/>
    <row r="460" s="22" customFormat="1" x14ac:dyDescent="0.4"/>
    <row r="461" s="22" customFormat="1" x14ac:dyDescent="0.4"/>
    <row r="462" s="22" customFormat="1" x14ac:dyDescent="0.4"/>
    <row r="463" s="22" customFormat="1" x14ac:dyDescent="0.4"/>
    <row r="464" s="22" customFormat="1" x14ac:dyDescent="0.4"/>
    <row r="465" s="22" customFormat="1" x14ac:dyDescent="0.4"/>
    <row r="466" s="22" customFormat="1" x14ac:dyDescent="0.4"/>
    <row r="467" s="22" customFormat="1" x14ac:dyDescent="0.4"/>
    <row r="468" s="22" customFormat="1" x14ac:dyDescent="0.4"/>
    <row r="469" s="22" customFormat="1" x14ac:dyDescent="0.4"/>
    <row r="470" s="22" customFormat="1" x14ac:dyDescent="0.4"/>
    <row r="471" s="22" customFormat="1" x14ac:dyDescent="0.4"/>
    <row r="472" s="22" customFormat="1" x14ac:dyDescent="0.4"/>
    <row r="473" s="22" customFormat="1" x14ac:dyDescent="0.4"/>
    <row r="474" s="22" customFormat="1" x14ac:dyDescent="0.4"/>
    <row r="475" s="22" customFormat="1" x14ac:dyDescent="0.4"/>
    <row r="476" s="22" customFormat="1" x14ac:dyDescent="0.4"/>
    <row r="477" s="22" customFormat="1" x14ac:dyDescent="0.4"/>
    <row r="478" s="22" customFormat="1" x14ac:dyDescent="0.4"/>
    <row r="479" s="22" customFormat="1" x14ac:dyDescent="0.4"/>
    <row r="480" s="22" customFormat="1" x14ac:dyDescent="0.4"/>
    <row r="481" s="22" customFormat="1" x14ac:dyDescent="0.4"/>
    <row r="482" s="22" customFormat="1" x14ac:dyDescent="0.4"/>
    <row r="483" s="22" customFormat="1" x14ac:dyDescent="0.4"/>
    <row r="484" s="22" customFormat="1" x14ac:dyDescent="0.4"/>
    <row r="485" s="22" customFormat="1" x14ac:dyDescent="0.4"/>
    <row r="486" s="22" customFormat="1" x14ac:dyDescent="0.4"/>
    <row r="487" s="22" customFormat="1" x14ac:dyDescent="0.4"/>
    <row r="488" s="22" customFormat="1" x14ac:dyDescent="0.4"/>
    <row r="489" s="22" customFormat="1" x14ac:dyDescent="0.4"/>
    <row r="490" s="22" customFormat="1" x14ac:dyDescent="0.4"/>
    <row r="491" s="22" customFormat="1" x14ac:dyDescent="0.4"/>
    <row r="492" s="22" customFormat="1" x14ac:dyDescent="0.4"/>
    <row r="493" s="22" customFormat="1" x14ac:dyDescent="0.4"/>
    <row r="494" s="22" customFormat="1" x14ac:dyDescent="0.4"/>
    <row r="495" s="22" customFormat="1" x14ac:dyDescent="0.4"/>
    <row r="496" s="22" customFormat="1" x14ac:dyDescent="0.4"/>
    <row r="497" s="22" customFormat="1" x14ac:dyDescent="0.4"/>
    <row r="498" s="22" customFormat="1" x14ac:dyDescent="0.4"/>
    <row r="499" s="22" customFormat="1" x14ac:dyDescent="0.4"/>
    <row r="500" s="22" customFormat="1" x14ac:dyDescent="0.4"/>
    <row r="501" s="22" customFormat="1" x14ac:dyDescent="0.4"/>
    <row r="502" s="22" customFormat="1" x14ac:dyDescent="0.4"/>
    <row r="503" s="22" customFormat="1" x14ac:dyDescent="0.4"/>
    <row r="504" s="22" customFormat="1" x14ac:dyDescent="0.4"/>
    <row r="505" s="22" customFormat="1" x14ac:dyDescent="0.4"/>
    <row r="506" s="22" customFormat="1" x14ac:dyDescent="0.4"/>
    <row r="507" s="22" customFormat="1" x14ac:dyDescent="0.4"/>
    <row r="508" s="22" customFormat="1" x14ac:dyDescent="0.4"/>
    <row r="509" s="22" customFormat="1" x14ac:dyDescent="0.4"/>
    <row r="510" s="22" customFormat="1" x14ac:dyDescent="0.4"/>
    <row r="511" s="22" customFormat="1" x14ac:dyDescent="0.4"/>
    <row r="512" s="22" customFormat="1" x14ac:dyDescent="0.4"/>
    <row r="513" s="22" customFormat="1" x14ac:dyDescent="0.4"/>
    <row r="514" s="22" customFormat="1" x14ac:dyDescent="0.4"/>
    <row r="515" s="22" customFormat="1" x14ac:dyDescent="0.4"/>
    <row r="516" s="22" customFormat="1" x14ac:dyDescent="0.4"/>
    <row r="517" s="22" customFormat="1" x14ac:dyDescent="0.4"/>
    <row r="518" s="22" customFormat="1" x14ac:dyDescent="0.4"/>
    <row r="519" s="22" customFormat="1" x14ac:dyDescent="0.4"/>
    <row r="520" s="22" customFormat="1" x14ac:dyDescent="0.4"/>
    <row r="521" s="22" customFormat="1" x14ac:dyDescent="0.4"/>
    <row r="522" s="22" customFormat="1" x14ac:dyDescent="0.4"/>
    <row r="523" s="22" customFormat="1" x14ac:dyDescent="0.4"/>
    <row r="524" s="22" customFormat="1" x14ac:dyDescent="0.4"/>
    <row r="525" s="22" customFormat="1" x14ac:dyDescent="0.4"/>
    <row r="526" s="22" customFormat="1" x14ac:dyDescent="0.4"/>
    <row r="527" s="22" customFormat="1" x14ac:dyDescent="0.4"/>
    <row r="528" s="22" customFormat="1" x14ac:dyDescent="0.4"/>
    <row r="529" s="22" customFormat="1" x14ac:dyDescent="0.4"/>
    <row r="530" s="22" customFormat="1" x14ac:dyDescent="0.4"/>
    <row r="531" s="22" customFormat="1" x14ac:dyDescent="0.4"/>
    <row r="532" s="22" customFormat="1" x14ac:dyDescent="0.4"/>
    <row r="533" s="22" customFormat="1" x14ac:dyDescent="0.4"/>
    <row r="534" s="22" customFormat="1" x14ac:dyDescent="0.4"/>
    <row r="535" s="22" customFormat="1" x14ac:dyDescent="0.4"/>
    <row r="536" s="22" customFormat="1" x14ac:dyDescent="0.4"/>
    <row r="537" s="22" customFormat="1" x14ac:dyDescent="0.4"/>
    <row r="538" s="22" customFormat="1" x14ac:dyDescent="0.4"/>
    <row r="539" s="22" customFormat="1" x14ac:dyDescent="0.4"/>
    <row r="540" s="22" customFormat="1" x14ac:dyDescent="0.4"/>
    <row r="541" s="22" customFormat="1" x14ac:dyDescent="0.4"/>
    <row r="542" s="22" customFormat="1" x14ac:dyDescent="0.4"/>
    <row r="543" s="22" customFormat="1" x14ac:dyDescent="0.4"/>
    <row r="544" s="22" customFormat="1" x14ac:dyDescent="0.4"/>
    <row r="545" s="22" customFormat="1" x14ac:dyDescent="0.4"/>
    <row r="546" s="22" customFormat="1" x14ac:dyDescent="0.4"/>
    <row r="547" s="22" customFormat="1" x14ac:dyDescent="0.4"/>
    <row r="548" s="22" customFormat="1" x14ac:dyDescent="0.4"/>
    <row r="549" s="22" customFormat="1" x14ac:dyDescent="0.4"/>
    <row r="550" s="22" customFormat="1" x14ac:dyDescent="0.4"/>
    <row r="551" s="22" customFormat="1" x14ac:dyDescent="0.4"/>
    <row r="552" s="22" customFormat="1" x14ac:dyDescent="0.4"/>
    <row r="553" s="22" customFormat="1" x14ac:dyDescent="0.4"/>
    <row r="554" s="22" customFormat="1" x14ac:dyDescent="0.4"/>
    <row r="555" s="22" customFormat="1" x14ac:dyDescent="0.4"/>
    <row r="556" s="22" customFormat="1" x14ac:dyDescent="0.4"/>
    <row r="557" s="22" customFormat="1" x14ac:dyDescent="0.4"/>
    <row r="558" s="22" customFormat="1" x14ac:dyDescent="0.4"/>
    <row r="559" s="22" customFormat="1" x14ac:dyDescent="0.4"/>
    <row r="560" s="22" customFormat="1" x14ac:dyDescent="0.4"/>
    <row r="561" s="22" customFormat="1" x14ac:dyDescent="0.4"/>
    <row r="562" s="22" customFormat="1" x14ac:dyDescent="0.4"/>
    <row r="563" s="22" customFormat="1" x14ac:dyDescent="0.4"/>
    <row r="564" s="22" customFormat="1" x14ac:dyDescent="0.4"/>
    <row r="565" s="22" customFormat="1" x14ac:dyDescent="0.4"/>
    <row r="566" s="22" customFormat="1" x14ac:dyDescent="0.4"/>
    <row r="567" s="22" customFormat="1" x14ac:dyDescent="0.4"/>
    <row r="568" s="22" customFormat="1" x14ac:dyDescent="0.4"/>
    <row r="569" s="22" customFormat="1" x14ac:dyDescent="0.4"/>
    <row r="570" s="22" customFormat="1" x14ac:dyDescent="0.4"/>
    <row r="571" s="22" customFormat="1" x14ac:dyDescent="0.4"/>
    <row r="572" s="22" customFormat="1" x14ac:dyDescent="0.4"/>
    <row r="573" s="22" customFormat="1" x14ac:dyDescent="0.4"/>
    <row r="574" s="22" customFormat="1" x14ac:dyDescent="0.4"/>
    <row r="575" s="22" customFormat="1" x14ac:dyDescent="0.4"/>
    <row r="576" s="22" customFormat="1" x14ac:dyDescent="0.4"/>
    <row r="577" s="22" customFormat="1" x14ac:dyDescent="0.4"/>
    <row r="578" s="22" customFormat="1" x14ac:dyDescent="0.4"/>
    <row r="579" s="22" customFormat="1" x14ac:dyDescent="0.4"/>
    <row r="580" s="22" customFormat="1" x14ac:dyDescent="0.4"/>
    <row r="581" s="22" customFormat="1" x14ac:dyDescent="0.4"/>
    <row r="582" s="22" customFormat="1" x14ac:dyDescent="0.4"/>
    <row r="583" s="22" customFormat="1" x14ac:dyDescent="0.4"/>
    <row r="584" s="22" customFormat="1" x14ac:dyDescent="0.4"/>
    <row r="585" s="22" customFormat="1" x14ac:dyDescent="0.4"/>
    <row r="586" s="22" customFormat="1" x14ac:dyDescent="0.4"/>
    <row r="587" s="22" customFormat="1" x14ac:dyDescent="0.4"/>
    <row r="588" s="22" customFormat="1" x14ac:dyDescent="0.4"/>
    <row r="589" s="22" customFormat="1" x14ac:dyDescent="0.4"/>
    <row r="590" s="22" customFormat="1" x14ac:dyDescent="0.4"/>
    <row r="591" s="22" customFormat="1" x14ac:dyDescent="0.4"/>
    <row r="592" s="22" customFormat="1" x14ac:dyDescent="0.4"/>
    <row r="593" s="22" customFormat="1" x14ac:dyDescent="0.4"/>
    <row r="594" s="22" customFormat="1" x14ac:dyDescent="0.4"/>
    <row r="595" s="22" customFormat="1" x14ac:dyDescent="0.4"/>
    <row r="596" s="22" customFormat="1" x14ac:dyDescent="0.4"/>
    <row r="597" s="22" customFormat="1" x14ac:dyDescent="0.4"/>
    <row r="598" s="22" customFormat="1" x14ac:dyDescent="0.4"/>
    <row r="599" s="22" customFormat="1" x14ac:dyDescent="0.4"/>
    <row r="600" s="22" customFormat="1" x14ac:dyDescent="0.4"/>
    <row r="601" s="22" customFormat="1" x14ac:dyDescent="0.4"/>
    <row r="602" s="22" customFormat="1" x14ac:dyDescent="0.4"/>
    <row r="603" s="22" customFormat="1" x14ac:dyDescent="0.4"/>
    <row r="604" s="22" customFormat="1" x14ac:dyDescent="0.4"/>
    <row r="605" s="22" customFormat="1" x14ac:dyDescent="0.4"/>
    <row r="606" s="22" customFormat="1" x14ac:dyDescent="0.4"/>
    <row r="607" s="22" customFormat="1" x14ac:dyDescent="0.4"/>
    <row r="608" s="22" customFormat="1" x14ac:dyDescent="0.4"/>
    <row r="609" s="22" customFormat="1" x14ac:dyDescent="0.4"/>
    <row r="610" s="22" customFormat="1" x14ac:dyDescent="0.4"/>
    <row r="611" s="22" customFormat="1" x14ac:dyDescent="0.4"/>
    <row r="612" s="22" customFormat="1" x14ac:dyDescent="0.4"/>
    <row r="613" s="22" customFormat="1" x14ac:dyDescent="0.4"/>
    <row r="614" s="22" customFormat="1" x14ac:dyDescent="0.4"/>
    <row r="615" s="22" customFormat="1" x14ac:dyDescent="0.4"/>
    <row r="616" s="22" customFormat="1" x14ac:dyDescent="0.4"/>
    <row r="617" s="22" customFormat="1" x14ac:dyDescent="0.4"/>
    <row r="618" s="22" customFormat="1" x14ac:dyDescent="0.4"/>
    <row r="619" s="22" customFormat="1" x14ac:dyDescent="0.4"/>
    <row r="620" s="22" customFormat="1" x14ac:dyDescent="0.4"/>
    <row r="621" s="22" customFormat="1" x14ac:dyDescent="0.4"/>
    <row r="622" s="22" customFormat="1" x14ac:dyDescent="0.4"/>
    <row r="623" s="22" customFormat="1" x14ac:dyDescent="0.4"/>
    <row r="624" s="22" customFormat="1" x14ac:dyDescent="0.4"/>
    <row r="625" s="22" customFormat="1" x14ac:dyDescent="0.4"/>
    <row r="626" s="22" customFormat="1" x14ac:dyDescent="0.4"/>
    <row r="627" s="22" customFormat="1" x14ac:dyDescent="0.4"/>
    <row r="628" s="22" customFormat="1" x14ac:dyDescent="0.4"/>
    <row r="629" s="22" customFormat="1" x14ac:dyDescent="0.4"/>
    <row r="630" s="22" customFormat="1" x14ac:dyDescent="0.4"/>
    <row r="631" s="22" customFormat="1" x14ac:dyDescent="0.4"/>
    <row r="632" s="22" customFormat="1" x14ac:dyDescent="0.4"/>
    <row r="633" s="22" customFormat="1" x14ac:dyDescent="0.4"/>
    <row r="634" s="22" customFormat="1" x14ac:dyDescent="0.4"/>
    <row r="635" s="22" customFormat="1" x14ac:dyDescent="0.4"/>
    <row r="636" s="22" customFormat="1" x14ac:dyDescent="0.4"/>
    <row r="637" s="22" customFormat="1" x14ac:dyDescent="0.4"/>
    <row r="638" s="22" customFormat="1" x14ac:dyDescent="0.4"/>
    <row r="639" s="22" customFormat="1" x14ac:dyDescent="0.4"/>
    <row r="640" s="22" customFormat="1" x14ac:dyDescent="0.4"/>
    <row r="641" s="22" customFormat="1" x14ac:dyDescent="0.4"/>
    <row r="642" s="22" customFormat="1" x14ac:dyDescent="0.4"/>
    <row r="643" s="22" customFormat="1" x14ac:dyDescent="0.4"/>
    <row r="644" s="22" customFormat="1" x14ac:dyDescent="0.4"/>
    <row r="645" s="22" customFormat="1" x14ac:dyDescent="0.4"/>
    <row r="646" s="22" customFormat="1" x14ac:dyDescent="0.4"/>
    <row r="647" s="22" customFormat="1" x14ac:dyDescent="0.4"/>
    <row r="648" s="22" customFormat="1" x14ac:dyDescent="0.4"/>
    <row r="649" s="22" customFormat="1" x14ac:dyDescent="0.4"/>
    <row r="650" s="22" customFormat="1" x14ac:dyDescent="0.4"/>
    <row r="651" s="22" customFormat="1" x14ac:dyDescent="0.4"/>
    <row r="652" s="22" customFormat="1" x14ac:dyDescent="0.4"/>
    <row r="653" s="22" customFormat="1" x14ac:dyDescent="0.4"/>
    <row r="654" s="22" customFormat="1" x14ac:dyDescent="0.4"/>
    <row r="655" s="22" customFormat="1" x14ac:dyDescent="0.4"/>
    <row r="656" s="22" customFormat="1" x14ac:dyDescent="0.4"/>
    <row r="657" s="22" customFormat="1" x14ac:dyDescent="0.4"/>
    <row r="658" s="22" customFormat="1" x14ac:dyDescent="0.4"/>
    <row r="659" s="22" customFormat="1" x14ac:dyDescent="0.4"/>
    <row r="660" s="22" customFormat="1" x14ac:dyDescent="0.4"/>
    <row r="661" s="22" customFormat="1" x14ac:dyDescent="0.4"/>
    <row r="662" s="22" customFormat="1" x14ac:dyDescent="0.4"/>
    <row r="663" s="22" customFormat="1" x14ac:dyDescent="0.4"/>
    <row r="664" s="22" customFormat="1" x14ac:dyDescent="0.4"/>
    <row r="665" s="22" customFormat="1" x14ac:dyDescent="0.4"/>
    <row r="666" s="22" customFormat="1" x14ac:dyDescent="0.4"/>
    <row r="667" s="22" customFormat="1" x14ac:dyDescent="0.4"/>
    <row r="668" s="22" customFormat="1" x14ac:dyDescent="0.4"/>
    <row r="669" s="22" customFormat="1" x14ac:dyDescent="0.4"/>
    <row r="670" s="22" customFormat="1" x14ac:dyDescent="0.4"/>
    <row r="671" s="22" customFormat="1" x14ac:dyDescent="0.4"/>
    <row r="672" s="22" customFormat="1" x14ac:dyDescent="0.4"/>
    <row r="673" s="22" customFormat="1" x14ac:dyDescent="0.4"/>
    <row r="674" s="22" customFormat="1" x14ac:dyDescent="0.4"/>
    <row r="675" s="22" customFormat="1" x14ac:dyDescent="0.4"/>
    <row r="676" s="22" customFormat="1" x14ac:dyDescent="0.4"/>
    <row r="677" s="22" customFormat="1" x14ac:dyDescent="0.4"/>
    <row r="678" s="22" customFormat="1" x14ac:dyDescent="0.4"/>
    <row r="679" s="22" customFormat="1" x14ac:dyDescent="0.4"/>
    <row r="680" s="22" customFormat="1" x14ac:dyDescent="0.4"/>
    <row r="681" s="22" customFormat="1" x14ac:dyDescent="0.4"/>
    <row r="682" s="22" customFormat="1" x14ac:dyDescent="0.4"/>
    <row r="683" s="22" customFormat="1" x14ac:dyDescent="0.4"/>
    <row r="684" s="22" customFormat="1" x14ac:dyDescent="0.4"/>
    <row r="685" s="22" customFormat="1" x14ac:dyDescent="0.4"/>
    <row r="686" s="22" customFormat="1" x14ac:dyDescent="0.4"/>
    <row r="687" s="22" customFormat="1" x14ac:dyDescent="0.4"/>
    <row r="688" s="22" customFormat="1" x14ac:dyDescent="0.4"/>
    <row r="689" s="22" customFormat="1" x14ac:dyDescent="0.4"/>
    <row r="690" s="22" customFormat="1" x14ac:dyDescent="0.4"/>
    <row r="691" s="22" customFormat="1" x14ac:dyDescent="0.4"/>
    <row r="692" s="22" customFormat="1" x14ac:dyDescent="0.4"/>
    <row r="693" s="22" customFormat="1" x14ac:dyDescent="0.4"/>
    <row r="694" s="22" customFormat="1" x14ac:dyDescent="0.4"/>
    <row r="695" s="22" customFormat="1" x14ac:dyDescent="0.4"/>
    <row r="696" s="22" customFormat="1" x14ac:dyDescent="0.4"/>
    <row r="697" s="22" customFormat="1" x14ac:dyDescent="0.4"/>
    <row r="698" s="22" customFormat="1" x14ac:dyDescent="0.4"/>
    <row r="699" s="22" customFormat="1" x14ac:dyDescent="0.4"/>
    <row r="700" s="22" customFormat="1" x14ac:dyDescent="0.4"/>
    <row r="701" s="22" customFormat="1" x14ac:dyDescent="0.4"/>
    <row r="702" s="22" customFormat="1" x14ac:dyDescent="0.4"/>
    <row r="703" s="22" customFormat="1" x14ac:dyDescent="0.4"/>
    <row r="704" s="22" customFormat="1" x14ac:dyDescent="0.4"/>
    <row r="705" s="22" customFormat="1" x14ac:dyDescent="0.4"/>
    <row r="706" s="22" customFormat="1" x14ac:dyDescent="0.4"/>
    <row r="707" s="22" customFormat="1" x14ac:dyDescent="0.4"/>
    <row r="708" s="22" customFormat="1" x14ac:dyDescent="0.4"/>
    <row r="709" s="22" customFormat="1" x14ac:dyDescent="0.4"/>
    <row r="710" s="22" customFormat="1" x14ac:dyDescent="0.4"/>
    <row r="711" s="22" customFormat="1" x14ac:dyDescent="0.4"/>
    <row r="712" s="22" customFormat="1" x14ac:dyDescent="0.4"/>
    <row r="713" s="22" customFormat="1" x14ac:dyDescent="0.4"/>
    <row r="714" s="22" customFormat="1" x14ac:dyDescent="0.4"/>
    <row r="715" s="22" customFormat="1" x14ac:dyDescent="0.4"/>
    <row r="716" s="22" customFormat="1" x14ac:dyDescent="0.4"/>
    <row r="717" s="22" customFormat="1" x14ac:dyDescent="0.4"/>
    <row r="718" s="22" customFormat="1" x14ac:dyDescent="0.4"/>
    <row r="719" s="22" customFormat="1" x14ac:dyDescent="0.4"/>
    <row r="720" s="22" customFormat="1" x14ac:dyDescent="0.4"/>
    <row r="721" s="22" customFormat="1" x14ac:dyDescent="0.4"/>
    <row r="722" s="22" customFormat="1" x14ac:dyDescent="0.4"/>
    <row r="723" s="22" customFormat="1" x14ac:dyDescent="0.4"/>
    <row r="724" s="22" customFormat="1" x14ac:dyDescent="0.4"/>
    <row r="725" s="22" customFormat="1" x14ac:dyDescent="0.4"/>
    <row r="726" s="22" customFormat="1" x14ac:dyDescent="0.4"/>
    <row r="727" s="22" customFormat="1" x14ac:dyDescent="0.4"/>
    <row r="728" s="22" customFormat="1" x14ac:dyDescent="0.4"/>
    <row r="729" s="22" customFormat="1" x14ac:dyDescent="0.4"/>
    <row r="730" s="22" customFormat="1" x14ac:dyDescent="0.4"/>
    <row r="731" s="22" customFormat="1" x14ac:dyDescent="0.4"/>
    <row r="732" s="22" customFormat="1" x14ac:dyDescent="0.4"/>
    <row r="733" s="22" customFormat="1" x14ac:dyDescent="0.4"/>
    <row r="734" s="22" customFormat="1" x14ac:dyDescent="0.4"/>
    <row r="735" s="22" customFormat="1" x14ac:dyDescent="0.4"/>
    <row r="736" s="22" customFormat="1" x14ac:dyDescent="0.4"/>
    <row r="737" s="22" customFormat="1" x14ac:dyDescent="0.4"/>
    <row r="738" s="22" customFormat="1" x14ac:dyDescent="0.4"/>
    <row r="739" s="22" customFormat="1" x14ac:dyDescent="0.4"/>
    <row r="740" s="22" customFormat="1" x14ac:dyDescent="0.4"/>
    <row r="741" s="22" customFormat="1" x14ac:dyDescent="0.4"/>
    <row r="742" s="22" customFormat="1" x14ac:dyDescent="0.4"/>
    <row r="743" s="22" customFormat="1" x14ac:dyDescent="0.4"/>
    <row r="744" s="22" customFormat="1" x14ac:dyDescent="0.4"/>
    <row r="745" s="22" customFormat="1" x14ac:dyDescent="0.4"/>
    <row r="746" s="22" customFormat="1" x14ac:dyDescent="0.4"/>
    <row r="747" s="22" customFormat="1" x14ac:dyDescent="0.4"/>
    <row r="748" s="22" customFormat="1" x14ac:dyDescent="0.4"/>
    <row r="749" s="22" customFormat="1" x14ac:dyDescent="0.4"/>
    <row r="750" s="22" customFormat="1" x14ac:dyDescent="0.4"/>
    <row r="751" s="22" customFormat="1" x14ac:dyDescent="0.4"/>
    <row r="752" s="22" customFormat="1" x14ac:dyDescent="0.4"/>
    <row r="753" s="22" customFormat="1" x14ac:dyDescent="0.4"/>
    <row r="754" s="22" customFormat="1" x14ac:dyDescent="0.4"/>
    <row r="755" s="22" customFormat="1" x14ac:dyDescent="0.4"/>
    <row r="756" s="22" customFormat="1" x14ac:dyDescent="0.4"/>
    <row r="757" s="22" customFormat="1" x14ac:dyDescent="0.4"/>
    <row r="758" s="22" customFormat="1" x14ac:dyDescent="0.4"/>
    <row r="759" s="22" customFormat="1" x14ac:dyDescent="0.4"/>
    <row r="760" s="22" customFormat="1" x14ac:dyDescent="0.4"/>
    <row r="761" s="22" customFormat="1" x14ac:dyDescent="0.4"/>
    <row r="762" s="22" customFormat="1" x14ac:dyDescent="0.4"/>
    <row r="763" s="22" customFormat="1" x14ac:dyDescent="0.4"/>
    <row r="764" s="22" customFormat="1" x14ac:dyDescent="0.4"/>
    <row r="765" s="22" customFormat="1" x14ac:dyDescent="0.4"/>
    <row r="766" s="22" customFormat="1" x14ac:dyDescent="0.4"/>
    <row r="767" s="22" customFormat="1" x14ac:dyDescent="0.4"/>
    <row r="768" s="22" customFormat="1" x14ac:dyDescent="0.4"/>
    <row r="769" s="22" customFormat="1" x14ac:dyDescent="0.4"/>
    <row r="770" s="22" customFormat="1" x14ac:dyDescent="0.4"/>
    <row r="771" s="22" customFormat="1" x14ac:dyDescent="0.4"/>
    <row r="772" s="22" customFormat="1" x14ac:dyDescent="0.4"/>
    <row r="773" s="22" customFormat="1" x14ac:dyDescent="0.4"/>
    <row r="774" s="22" customFormat="1" x14ac:dyDescent="0.4"/>
    <row r="775" s="22" customFormat="1" x14ac:dyDescent="0.4"/>
    <row r="776" s="22" customFormat="1" x14ac:dyDescent="0.4"/>
    <row r="777" s="22" customFormat="1" x14ac:dyDescent="0.4"/>
    <row r="778" s="22" customFormat="1" x14ac:dyDescent="0.4"/>
    <row r="779" s="22" customFormat="1" x14ac:dyDescent="0.4"/>
    <row r="780" s="22" customFormat="1" x14ac:dyDescent="0.4"/>
    <row r="781" s="22" customFormat="1" x14ac:dyDescent="0.4"/>
    <row r="782" s="22" customFormat="1" x14ac:dyDescent="0.4"/>
    <row r="783" s="22" customFormat="1" x14ac:dyDescent="0.4"/>
    <row r="784" s="22" customFormat="1" x14ac:dyDescent="0.4"/>
    <row r="785" s="22" customFormat="1" x14ac:dyDescent="0.4"/>
    <row r="786" s="22" customFormat="1" x14ac:dyDescent="0.4"/>
    <row r="787" s="22" customFormat="1" x14ac:dyDescent="0.4"/>
    <row r="788" s="22" customFormat="1" x14ac:dyDescent="0.4"/>
    <row r="789" s="22" customFormat="1" x14ac:dyDescent="0.4"/>
    <row r="790" s="22" customFormat="1" x14ac:dyDescent="0.4"/>
    <row r="791" s="22" customFormat="1" x14ac:dyDescent="0.4"/>
    <row r="792" s="22" customFormat="1" x14ac:dyDescent="0.4"/>
    <row r="793" s="22" customFormat="1" x14ac:dyDescent="0.4"/>
    <row r="794" s="22" customFormat="1" x14ac:dyDescent="0.4"/>
    <row r="795" s="22" customFormat="1" x14ac:dyDescent="0.4"/>
    <row r="796" s="22" customFormat="1" x14ac:dyDescent="0.4"/>
    <row r="797" s="22" customFormat="1" x14ac:dyDescent="0.4"/>
    <row r="798" s="22" customFormat="1" x14ac:dyDescent="0.4"/>
    <row r="799" s="22" customFormat="1" x14ac:dyDescent="0.4"/>
    <row r="800" s="22" customFormat="1" x14ac:dyDescent="0.4"/>
    <row r="801" s="22" customFormat="1" x14ac:dyDescent="0.4"/>
    <row r="802" s="22" customFormat="1" x14ac:dyDescent="0.4"/>
    <row r="803" s="22" customFormat="1" x14ac:dyDescent="0.4"/>
    <row r="804" s="22" customFormat="1" x14ac:dyDescent="0.4"/>
    <row r="805" s="22" customFormat="1" x14ac:dyDescent="0.4"/>
    <row r="806" s="22" customFormat="1" x14ac:dyDescent="0.4"/>
    <row r="807" s="22" customFormat="1" x14ac:dyDescent="0.4"/>
    <row r="808" s="22" customFormat="1" x14ac:dyDescent="0.4"/>
    <row r="809" s="22" customFormat="1" x14ac:dyDescent="0.4"/>
    <row r="810" s="22" customFormat="1" x14ac:dyDescent="0.4"/>
    <row r="811" s="22" customFormat="1" x14ac:dyDescent="0.4"/>
    <row r="812" s="22" customFormat="1" x14ac:dyDescent="0.4"/>
    <row r="813" s="22" customFormat="1" x14ac:dyDescent="0.4"/>
    <row r="814" s="22" customFormat="1" x14ac:dyDescent="0.4"/>
    <row r="815" s="22" customFormat="1" x14ac:dyDescent="0.4"/>
    <row r="816" s="22" customFormat="1" x14ac:dyDescent="0.4"/>
    <row r="817" s="22" customFormat="1" x14ac:dyDescent="0.4"/>
    <row r="818" s="22" customFormat="1" x14ac:dyDescent="0.4"/>
    <row r="819" s="22" customFormat="1" x14ac:dyDescent="0.4"/>
    <row r="820" s="22" customFormat="1" x14ac:dyDescent="0.4"/>
    <row r="821" s="22" customFormat="1" x14ac:dyDescent="0.4"/>
    <row r="822" s="22" customFormat="1" x14ac:dyDescent="0.4"/>
    <row r="823" s="22" customFormat="1" x14ac:dyDescent="0.4"/>
    <row r="824" s="22" customFormat="1" x14ac:dyDescent="0.4"/>
    <row r="825" s="22" customFormat="1" x14ac:dyDescent="0.4"/>
    <row r="826" s="22" customFormat="1" x14ac:dyDescent="0.4"/>
    <row r="827" s="22" customFormat="1" x14ac:dyDescent="0.4"/>
    <row r="828" s="22" customFormat="1" x14ac:dyDescent="0.4"/>
    <row r="829" s="22" customFormat="1" x14ac:dyDescent="0.4"/>
    <row r="830" s="22" customFormat="1" x14ac:dyDescent="0.4"/>
    <row r="831" s="22" customFormat="1" x14ac:dyDescent="0.4"/>
    <row r="832" s="22" customFormat="1" x14ac:dyDescent="0.4"/>
    <row r="833" s="22" customFormat="1" x14ac:dyDescent="0.4"/>
    <row r="834" s="22" customFormat="1" x14ac:dyDescent="0.4"/>
    <row r="835" s="22" customFormat="1" x14ac:dyDescent="0.4"/>
    <row r="836" s="22" customFormat="1" x14ac:dyDescent="0.4"/>
    <row r="837" s="22" customFormat="1" x14ac:dyDescent="0.4"/>
    <row r="838" s="22" customFormat="1" x14ac:dyDescent="0.4"/>
    <row r="839" s="22" customFormat="1" x14ac:dyDescent="0.4"/>
    <row r="840" s="22" customFormat="1" x14ac:dyDescent="0.4"/>
    <row r="841" s="22" customFormat="1" x14ac:dyDescent="0.4"/>
    <row r="842" s="22" customFormat="1" x14ac:dyDescent="0.4"/>
    <row r="843" s="22" customFormat="1" x14ac:dyDescent="0.4"/>
    <row r="844" s="22" customFormat="1" x14ac:dyDescent="0.4"/>
    <row r="845" s="22" customFormat="1" x14ac:dyDescent="0.4"/>
    <row r="846" s="22" customFormat="1" x14ac:dyDescent="0.4"/>
    <row r="847" s="22" customFormat="1" x14ac:dyDescent="0.4"/>
    <row r="848" s="22" customFormat="1" x14ac:dyDescent="0.4"/>
    <row r="849" s="22" customFormat="1" x14ac:dyDescent="0.4"/>
    <row r="850" s="22" customFormat="1" x14ac:dyDescent="0.4"/>
    <row r="851" s="22" customFormat="1" x14ac:dyDescent="0.4"/>
    <row r="852" s="22" customFormat="1" x14ac:dyDescent="0.4"/>
    <row r="853" s="22" customFormat="1" x14ac:dyDescent="0.4"/>
    <row r="854" s="22" customFormat="1" x14ac:dyDescent="0.4"/>
    <row r="855" s="22" customFormat="1" x14ac:dyDescent="0.4"/>
    <row r="856" s="22" customFormat="1" x14ac:dyDescent="0.4"/>
    <row r="857" s="22" customFormat="1" x14ac:dyDescent="0.4"/>
    <row r="858" s="22" customFormat="1" x14ac:dyDescent="0.4"/>
    <row r="859" s="22" customFormat="1" x14ac:dyDescent="0.4"/>
    <row r="860" s="22" customFormat="1" x14ac:dyDescent="0.4"/>
    <row r="861" s="22" customFormat="1" x14ac:dyDescent="0.4"/>
    <row r="862" s="22" customFormat="1" x14ac:dyDescent="0.4"/>
    <row r="863" s="22" customFormat="1" x14ac:dyDescent="0.4"/>
    <row r="864" s="22" customFormat="1" x14ac:dyDescent="0.4"/>
    <row r="865" s="22" customFormat="1" x14ac:dyDescent="0.4"/>
    <row r="866" s="22" customFormat="1" x14ac:dyDescent="0.4"/>
    <row r="867" s="22" customFormat="1" x14ac:dyDescent="0.4"/>
    <row r="868" s="22" customFormat="1" x14ac:dyDescent="0.4"/>
    <row r="869" s="22" customFormat="1" x14ac:dyDescent="0.4"/>
    <row r="870" s="22" customFormat="1" x14ac:dyDescent="0.4"/>
    <row r="871" s="22" customFormat="1" x14ac:dyDescent="0.4"/>
    <row r="872" s="22" customFormat="1" x14ac:dyDescent="0.4"/>
    <row r="873" s="22" customFormat="1" x14ac:dyDescent="0.4"/>
    <row r="874" s="22" customFormat="1" x14ac:dyDescent="0.4"/>
    <row r="875" s="22" customFormat="1" x14ac:dyDescent="0.4"/>
    <row r="876" s="22" customFormat="1" x14ac:dyDescent="0.4"/>
    <row r="877" s="22" customFormat="1" x14ac:dyDescent="0.4"/>
    <row r="878" s="22" customFormat="1" x14ac:dyDescent="0.4"/>
    <row r="879" s="22" customFormat="1" x14ac:dyDescent="0.4"/>
    <row r="880" s="22" customFormat="1" x14ac:dyDescent="0.4"/>
    <row r="881" s="22" customFormat="1" x14ac:dyDescent="0.4"/>
    <row r="882" s="22" customFormat="1" x14ac:dyDescent="0.4"/>
    <row r="883" s="22" customFormat="1" x14ac:dyDescent="0.4"/>
    <row r="884" s="22" customFormat="1" x14ac:dyDescent="0.4"/>
    <row r="885" s="22" customFormat="1" x14ac:dyDescent="0.4"/>
    <row r="886" s="22" customFormat="1" x14ac:dyDescent="0.4"/>
    <row r="887" s="22" customFormat="1" x14ac:dyDescent="0.4"/>
    <row r="888" s="22" customFormat="1" x14ac:dyDescent="0.4"/>
    <row r="889" s="22" customFormat="1" x14ac:dyDescent="0.4"/>
    <row r="890" s="22" customFormat="1" x14ac:dyDescent="0.4"/>
    <row r="891" s="22" customFormat="1" x14ac:dyDescent="0.4"/>
    <row r="892" s="22" customFormat="1" x14ac:dyDescent="0.4"/>
    <row r="893" s="22" customFormat="1" x14ac:dyDescent="0.4"/>
    <row r="894" s="22" customFormat="1" x14ac:dyDescent="0.4"/>
    <row r="895" s="22" customFormat="1" x14ac:dyDescent="0.4"/>
    <row r="896" s="22" customFormat="1" x14ac:dyDescent="0.4"/>
    <row r="897" s="22" customFormat="1" x14ac:dyDescent="0.4"/>
    <row r="898" s="22" customFormat="1" x14ac:dyDescent="0.4"/>
    <row r="899" s="22" customFormat="1" x14ac:dyDescent="0.4"/>
    <row r="900" s="22" customFormat="1" x14ac:dyDescent="0.4"/>
    <row r="901" s="22" customFormat="1" x14ac:dyDescent="0.4"/>
    <row r="902" s="22" customFormat="1" x14ac:dyDescent="0.4"/>
    <row r="903" s="22" customFormat="1" x14ac:dyDescent="0.4"/>
    <row r="904" s="22" customFormat="1" x14ac:dyDescent="0.4"/>
    <row r="905" s="22" customFormat="1" x14ac:dyDescent="0.4"/>
    <row r="906" s="22" customFormat="1" x14ac:dyDescent="0.4"/>
    <row r="907" s="22" customFormat="1" x14ac:dyDescent="0.4"/>
    <row r="908" s="22" customFormat="1" x14ac:dyDescent="0.4"/>
    <row r="909" s="22" customFormat="1" x14ac:dyDescent="0.4"/>
  </sheetData>
  <sheetProtection algorithmName="SHA-512" hashValue="bq+iYh72Y6T7dfS+nEQczwjunT7/oQIz78kPBoYHwgCeyMdTJ0UTFo+oNXhnTLdtAN/NTqOvdJ1uXH32GVo8Zw==" saltValue="ex6CxX0Ufi/ABkJM5OrysQ==" spinCount="100000" sheet="1" objects="1" scenarios="1" selectLockedCells="1" selectUnlockedCells="1"/>
  <customSheetViews>
    <customSheetView guid="{15DEB518-703B-4305-B532-81BB1D0327E1}" scale="80" fitToPage="1" hiddenRows="1">
      <selection activeCell="V26" sqref="V26"/>
      <pageMargins left="0.41" right="0.44" top="0.3" bottom="0.43" header="0" footer="0"/>
      <pageSetup scale="53" orientation="landscape" horizontalDpi="4294967292" verticalDpi="300" r:id="rId1"/>
      <headerFooter alignWithMargins="0"/>
    </customSheetView>
  </customSheetViews>
  <mergeCells count="17">
    <mergeCell ref="B10:B11"/>
    <mergeCell ref="C10:C11"/>
    <mergeCell ref="A4:Q4"/>
    <mergeCell ref="A3:Q3"/>
    <mergeCell ref="A2:Q2"/>
    <mergeCell ref="L10:N10"/>
    <mergeCell ref="I10:K10"/>
    <mergeCell ref="O10:Q10"/>
    <mergeCell ref="H10:H11"/>
    <mergeCell ref="A8:F8"/>
    <mergeCell ref="A9:F9"/>
    <mergeCell ref="H8:Q8"/>
    <mergeCell ref="H9:Q9"/>
    <mergeCell ref="F10:F11"/>
    <mergeCell ref="E10:E11"/>
    <mergeCell ref="D10:D11"/>
    <mergeCell ref="A10:A11"/>
  </mergeCells>
  <phoneticPr fontId="0" type="noConversion"/>
  <pageMargins left="0.41" right="0.44" top="0.3" bottom="0.43" header="0" footer="0"/>
  <pageSetup scale="40" orientation="landscape" horizontalDpi="4294967292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Comparativo 2020-2021</vt:lpstr>
      <vt:lpstr>Carga Gral.</vt:lpstr>
      <vt:lpstr>Trafico-Arribos</vt:lpstr>
      <vt:lpstr>TEUS</vt:lpstr>
      <vt:lpstr>Cruceros</vt:lpstr>
      <vt:lpstr>alto</vt:lpstr>
      <vt:lpstr>'Carga Gral.'!Área_de_impresión</vt:lpstr>
      <vt:lpstr>'Comparativo 2020-2021'!Área_de_impresión</vt:lpstr>
      <vt:lpstr>TEUS!Área_de_impresión</vt:lpstr>
      <vt:lpstr>'Trafico-Arribos'!Área_de_impresión</vt:lpstr>
    </vt:vector>
  </TitlesOfParts>
  <Company>APIENSENADAS.A.DEC.V.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</dc:creator>
  <cp:lastModifiedBy>Estefania Lagunas Salgado</cp:lastModifiedBy>
  <cp:lastPrinted>2021-04-28T21:07:08Z</cp:lastPrinted>
  <dcterms:created xsi:type="dcterms:W3CDTF">2000-12-13T23:31:21Z</dcterms:created>
  <dcterms:modified xsi:type="dcterms:W3CDTF">2023-07-24T21:19:33Z</dcterms:modified>
</cp:coreProperties>
</file>